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FC030CF3-4561-4C6C-AFFA-BAE836908E06}" xr6:coauthVersionLast="47" xr6:coauthVersionMax="47" xr10:uidLastSave="{00000000-0000-0000-0000-000000000000}"/>
  <bookViews>
    <workbookView xWindow="2964" yWindow="2964" windowWidth="17280" windowHeight="8880" xr2:uid="{099E4A4E-9797-4C54-92B0-9C5FB1FA1845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Registro!$A$1:$AP$54</definedName>
    <definedName name="_xlnm.Print_Area" localSheetId="3">Resultados!$B$1:$J$16,Resultados!$B$66:$H$93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93" i="3"/>
  <c r="G93" i="3"/>
  <c r="F93" i="3"/>
  <c r="E93" i="3"/>
  <c r="H92" i="3"/>
  <c r="G92" i="3"/>
  <c r="F92" i="3"/>
  <c r="E92" i="3"/>
  <c r="H91" i="3"/>
  <c r="G91" i="3"/>
  <c r="F91" i="3"/>
  <c r="E91" i="3"/>
  <c r="H90" i="3"/>
  <c r="G90" i="3"/>
  <c r="F90" i="3"/>
  <c r="E90" i="3"/>
  <c r="H89" i="3"/>
  <c r="G89" i="3"/>
  <c r="F89" i="3"/>
  <c r="E89" i="3"/>
  <c r="H88" i="3"/>
  <c r="G88" i="3"/>
  <c r="F88" i="3"/>
  <c r="E88" i="3"/>
  <c r="H87" i="3"/>
  <c r="G87" i="3"/>
  <c r="F87" i="3"/>
  <c r="E87" i="3"/>
  <c r="H86" i="3"/>
  <c r="G86" i="3"/>
  <c r="F86" i="3"/>
  <c r="E86" i="3"/>
  <c r="H85" i="3"/>
  <c r="G85" i="3"/>
  <c r="F85" i="3"/>
  <c r="E85" i="3"/>
  <c r="H84" i="3"/>
  <c r="G84" i="3"/>
  <c r="F84" i="3"/>
  <c r="E84" i="3"/>
  <c r="H83" i="3"/>
  <c r="G83" i="3"/>
  <c r="F83" i="3"/>
  <c r="E83" i="3"/>
  <c r="H82" i="3"/>
  <c r="G82" i="3"/>
  <c r="F82" i="3"/>
  <c r="E82" i="3"/>
  <c r="H81" i="3"/>
  <c r="G81" i="3"/>
  <c r="F81" i="3"/>
  <c r="E81" i="3"/>
  <c r="H80" i="3"/>
  <c r="G80" i="3"/>
  <c r="F80" i="3"/>
  <c r="E80" i="3"/>
  <c r="H79" i="3"/>
  <c r="G79" i="3"/>
  <c r="F79" i="3"/>
  <c r="E79" i="3"/>
  <c r="H78" i="3"/>
  <c r="G78" i="3"/>
  <c r="F78" i="3"/>
  <c r="E78" i="3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48" i="2"/>
  <c r="AJ49" i="2"/>
  <c r="AJ50" i="2"/>
  <c r="AJ51" i="2"/>
  <c r="AJ52" i="2"/>
  <c r="AJ53" i="2"/>
  <c r="AJ54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<sst xmlns="http://schemas.openxmlformats.org/spreadsheetml/2006/main" count="258" uniqueCount="139">
  <si>
    <t>REGISTRO DE RESULTADOS · EJERCICIOS INTEGRADORES DEL APRENDIZAJE (EIA)</t>
  </si>
  <si>
    <t>Fase 4 · 4.°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</si>
  <si>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</si>
  <si>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</si>
  <si>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</si>
  <si>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</si>
  <si>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</si>
  <si>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</si>
  <si>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</si>
  <si>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78)</t>
  </si>
  <si>
    <t>Promedio (0 a 3)</t>
  </si>
  <si>
    <t>Nivel</t>
  </si>
  <si>
    <t>EIA 1 · De allá vengo… De aquí soy</t>
  </si>
  <si>
    <t>EIA 2 · La falta de agua, un problema que nos afecta a todos</t>
  </si>
  <si>
    <t>Saberes y p. científico</t>
  </si>
  <si>
    <t>C1 · A1</t>
  </si>
  <si>
    <t>Ordenación cronológica de los acontecimientos</t>
  </si>
  <si>
    <t>C1 · A2</t>
  </si>
  <si>
    <t>Descripción clara de los acontecimientos</t>
  </si>
  <si>
    <t>C1 · B1</t>
  </si>
  <si>
    <t>Interpretación de datos</t>
  </si>
  <si>
    <t>C1 · B2</t>
  </si>
  <si>
    <t>Explicación de la respuesta</t>
  </si>
  <si>
    <t>C1 · B3</t>
  </si>
  <si>
    <t>Presentación del resultado</t>
  </si>
  <si>
    <t>Ética, nat. y soc.</t>
  </si>
  <si>
    <t>C2 · A1</t>
  </si>
  <si>
    <t>Identificación de permanencias con el paso del tiempo</t>
  </si>
  <si>
    <t>C2 · A2</t>
  </si>
  <si>
    <t>Identificación de cambios en el tiempo</t>
  </si>
  <si>
    <t>C2 · A3</t>
  </si>
  <si>
    <t>Argumentación de los cambios con el tiempo</t>
  </si>
  <si>
    <t>C2 · B1</t>
  </si>
  <si>
    <t>Organización y elementos en la estructura del croquis</t>
  </si>
  <si>
    <t>De lo humano y lo com.</t>
  </si>
  <si>
    <t>C3 · A1</t>
  </si>
  <si>
    <t>Identificación de relaciones de parentesco</t>
  </si>
  <si>
    <t>C3 · B1</t>
  </si>
  <si>
    <t>Reconocimiento de la pertenencia familiar y comunitaria</t>
  </si>
  <si>
    <t>Lenguajes</t>
  </si>
  <si>
    <t>C4 · A1</t>
  </si>
  <si>
    <t>Descripción de la secuencia temporal</t>
  </si>
  <si>
    <t>C4 · A2</t>
  </si>
  <si>
    <t>Descripción detallada de los sucesos</t>
  </si>
  <si>
    <t>C4 · A3</t>
  </si>
  <si>
    <t>Representación de elementos visuales</t>
  </si>
  <si>
    <t>Identificación del uso del agua</t>
  </si>
  <si>
    <t>Explicación de las acciones que consumen más agua y provocan escasez</t>
  </si>
  <si>
    <t>Propuestas para el cuidado del agua</t>
  </si>
  <si>
    <t>Expresión de acciones de solidaridad</t>
  </si>
  <si>
    <t>Identificación de valores para promover el cuidado del agua</t>
  </si>
  <si>
    <t>C3 · C1</t>
  </si>
  <si>
    <t>Identificación de valores</t>
  </si>
  <si>
    <t>C3 · C2</t>
  </si>
  <si>
    <t>Argumentación sobre los valores para el cuidado del agua</t>
  </si>
  <si>
    <t>Organización de información en una tabla de datos</t>
  </si>
  <si>
    <t>C4 · B1</t>
  </si>
  <si>
    <t>Interpretación de datos y explicación de la respuesta correcta</t>
  </si>
  <si>
    <t>C5 · A1</t>
  </si>
  <si>
    <t>Elaboración de una secuencia narrativa</t>
  </si>
  <si>
    <t>C5 · A2</t>
  </si>
  <si>
    <t>Cohesión y coherencia</t>
  </si>
  <si>
    <t>C5 · A3</t>
  </si>
  <si>
    <t>Participación de personajes en la narrativa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</si>
  <si>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</si>
  <si>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</si>
  <si>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</si>
  <si>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</si>
  <si>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</si>
  <si>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</si>
  <si>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4.°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</si>
  <si>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</si>
  <si>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</si>
  <si>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</si>
  <si>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</si>
  <si>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</si>
  <si>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</si>
  <si>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</si>
  <si>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</si>
  <si>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</si>
  <si>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</si>
  <si>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</si>
  <si>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</si>
  <si>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</si>
  <si>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</si>
  <si>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</si>
  <si>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</si>
  <si>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</si>
  <si>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</si>
  <si>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</si>
  <si>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</si>
  <si>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</si>
  <si>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</si>
  <si>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C1 · A2</t>
  </si>
  <si>
    <t>EIA 1 · C1 · B1</t>
  </si>
  <si>
    <t>EIA 1 · C1 · B2</t>
  </si>
  <si>
    <t>EIA 1 · C1 · B3</t>
  </si>
  <si>
    <t>EIA 1 · C2 · A1</t>
  </si>
  <si>
    <t>EIA 1 · C2 · A2</t>
  </si>
  <si>
    <t>EIA 1 · C2 · A3</t>
  </si>
  <si>
    <t>EIA 1 · C2 · B1</t>
  </si>
  <si>
    <t>EIA 1 · C3 · A1</t>
  </si>
  <si>
    <t>EIA 1 · C3 · B1</t>
  </si>
  <si>
    <t>EIA 1 · C4 · A1</t>
  </si>
  <si>
    <t>EIA 1 · C4 · A2</t>
  </si>
  <si>
    <t>EIA 1 · C4 · A3</t>
  </si>
  <si>
    <t>EIA 2 · C1 · A1</t>
  </si>
  <si>
    <t>EIA 2 · C1 · B1</t>
  </si>
  <si>
    <t>EIA 2 · C2 · A1</t>
  </si>
  <si>
    <t>EIA 2 · C3 · A1</t>
  </si>
  <si>
    <t>EIA 2 · C3 · B1</t>
  </si>
  <si>
    <t>EIA 2 · C3 · C1</t>
  </si>
  <si>
    <t>EIA 2 · C3 · C2</t>
  </si>
  <si>
    <t>EIA 2 · C4 · A1</t>
  </si>
  <si>
    <t>EIA 2 · C4 · B1</t>
  </si>
  <si>
    <t>EIA 2 · C5 · A1</t>
  </si>
  <si>
    <t>EIA 2 · C5 · A2</t>
  </si>
  <si>
    <t>EIA 2 · C5 · A3</t>
  </si>
  <si>
    <t>Registro y gráfica de los Ejercicios Integradores del Aprendizaje (EIA)</t>
  </si>
  <si>
    <t>4.° grado de Primaria · Fase 4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</si>
  <si>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</si>
  <si>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</si>
  <si>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4.° grado son 26 criterios de valoración en dos ejercicios: EIA 1 «De allá vengo… De aquí soy» (14 criterios) y EIA 2 «La falta de agua, un problema que nos afecta a todos» (12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</si>
  <si>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</si>
  <si>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</si>
  <si>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</si>
  <si>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</si>
  <si>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</si>
  <si>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</si>
  <si>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</si>
  <si>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</si>
  <si>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</si>
  <si>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</si>
  <si>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</si>
  <si>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</si>
  <si>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</si>
  <si>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</si>
  <si>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4.°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</si>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</sst>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4.°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F-4DB3-98DD-0DA93A10D455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6F-4DB3-98DD-0DA93A10D455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6F-4DB3-98DD-0DA93A10D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53970207"/>
        <c:axId val="1757227343"/>
      </c:barChart>
      <c:catAx>
        <c:axId val="17539702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7227343"/>
        <c:crosses val="autoZero"/>
        <c:auto val="1"/>
        <c:lblAlgn val="ctr"/>
        <c:lblOffset val="100"/>
        <c:noMultiLvlLbl val="0"/>
      </c:catAx>
      <c:valAx>
        <c:axId val="1757227343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3970207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4.°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D0-4508-835F-52A8C2695229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D0-4508-835F-52A8C2695229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D0-4508-835F-52A8C2695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53968351"/>
        <c:axId val="1757216303"/>
      </c:barChart>
      <c:catAx>
        <c:axId val="17539683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16303"/>
        <c:crosses val="autoZero"/>
        <c:auto val="1"/>
        <c:lblAlgn val="ctr"/>
        <c:lblOffset val="100"/>
        <c:noMultiLvlLbl val="0"/>
      </c:catAx>
      <c:valAx>
        <c:axId val="175721630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3968351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4.°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Resultados!$E$68:$E$93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DC-41F2-9E6F-4C63B8E741F4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Resultados!$F$68:$F$93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DC-41F2-9E6F-4C63B8E741F4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Resultados!$B$68:$B$93</c:f>
              <c:strCache>
                <c:ptCount val="26"/>
                <c:pt idx="0">
                  <c:v>Ordenación cronológica de los acontecimientos</c:v>
                </c:pt>
                <c:pt idx="1">
                  <c:v>Descripción clara de los acontecimientos</c:v>
                </c:pt>
                <c:pt idx="2">
                  <c:v>Interpretación de datos</c:v>
                </c:pt>
                <c:pt idx="3">
                  <c:v>Explicación de la respuesta</c:v>
                </c:pt>
                <c:pt idx="4">
                  <c:v>Presentación del resultado</c:v>
                </c:pt>
                <c:pt idx="5">
                  <c:v>Identificación de permanencias con el paso del tiempo</c:v>
                </c:pt>
                <c:pt idx="6">
                  <c:v>Identificación de cambios en el tiempo</c:v>
                </c:pt>
                <c:pt idx="7">
                  <c:v>Argumentación de los cambios con el tiempo</c:v>
                </c:pt>
                <c:pt idx="8">
                  <c:v>Organización y elementos en la estructura del croquis</c:v>
                </c:pt>
                <c:pt idx="9">
                  <c:v>Identificación de relaciones de parentesco</c:v>
                </c:pt>
                <c:pt idx="10">
                  <c:v>Reconocimiento de la pertenencia familiar y comunitaria</c:v>
                </c:pt>
                <c:pt idx="11">
                  <c:v>Descripción de la secuencia temporal</c:v>
                </c:pt>
                <c:pt idx="12">
                  <c:v>Descripción detallada de los sucesos</c:v>
                </c:pt>
                <c:pt idx="13">
                  <c:v>Representación de elementos visuales</c:v>
                </c:pt>
                <c:pt idx="14">
                  <c:v>Identificación del uso del agua</c:v>
                </c:pt>
                <c:pt idx="15">
                  <c:v>Explicación de las acciones que consumen más agua y provocan escasez</c:v>
                </c:pt>
                <c:pt idx="16">
                  <c:v>Propuestas para el cuidado del agua</c:v>
                </c:pt>
                <c:pt idx="17">
                  <c:v>Expresión de acciones de solidaridad</c:v>
                </c:pt>
                <c:pt idx="18">
                  <c:v>Identificación de valores para promover el cuidado del agua</c:v>
                </c:pt>
                <c:pt idx="19">
                  <c:v>Identificación de valores</c:v>
                </c:pt>
                <c:pt idx="20">
                  <c:v>Argumentación sobre los valores para el cuidado del agua</c:v>
                </c:pt>
                <c:pt idx="21">
                  <c:v>Organización de información en una tabla de datos</c:v>
                </c:pt>
                <c:pt idx="22">
                  <c:v>Interpretación de datos y explicación de la respuesta correcta</c:v>
                </c:pt>
                <c:pt idx="23">
                  <c:v>Elaboración de una secuencia narrativa</c:v>
                </c:pt>
                <c:pt idx="24">
                  <c:v>Cohesión y coherencia</c:v>
                </c:pt>
                <c:pt idx="25">
                  <c:v>Participación de personajes en la narrativa</c:v>
                </c:pt>
              </c:strCache>
            </c:strRef>
          </c:cat>
          <c:val>
            <c:numRef>
              <c:f>Resultados!$G$68:$G$93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DC-41F2-9E6F-4C63B8E74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54649215"/>
        <c:axId val="1757239823"/>
      </c:barChart>
      <c:catAx>
        <c:axId val="17546492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39823"/>
        <c:crosses val="autoZero"/>
        <c:auto val="1"/>
        <c:lblAlgn val="ctr"/>
        <c:lblOffset val="100"/>
        <c:noMultiLvlLbl val="0"/>
      </c:catAx>
      <c:valAx>
        <c:axId val="1757239823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4649215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60DF88AF-979F-939F-EC04-48D54FC895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EB141439-08A8-20D2-241B-6DA07E2997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A6EEA990-C8FA-AB11-E279-DE4187EE24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5E48-5BB0-4EE3-ADA4-511BD3B9B19F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118</v>
      </c>
    </row>
    <row r="3" spans="2:2" ht="14.4" x14ac:dyDescent="0.3">
      <c r="B3" s="67" t="s">
        <v>119</v>
      </c>
    </row>
    <row r="4" spans="2:2" x14ac:dyDescent="0.3">
      <c r="B4" s="60"/>
    </row>
    <row r="5" spans="2:2" ht="15.6" x14ac:dyDescent="0.3">
      <c r="B5" s="68" t="s">
        <v>120</v>
      </c>
    </row>
    <row r="6" spans="2:2" ht="28.8" x14ac:dyDescent="0.3">
      <c r="B6" s="66" t="s">
        <v>121</v>
      </c>
    </row>
    <row r="7" spans="2:2" ht="28.8" x14ac:dyDescent="0.3">
      <c r="B7" s="66" t="s">
        <v>122</v>
      </c>
    </row>
    <row r="8" spans="2:2" x14ac:dyDescent="0.3">
      <c r="B8" s="60"/>
    </row>
    <row r="9" spans="2:2" ht="15.6" x14ac:dyDescent="0.3">
      <c r="B9" s="68" t="s">
        <v>123</v>
      </c>
    </row>
    <row r="10" spans="2:2" ht="14.4" x14ac:dyDescent="0.3">
      <c r="B10" s="66" t="s">
        <v>124</v>
      </c>
    </row>
    <row r="11" spans="2:2" ht="14.4" x14ac:dyDescent="0.3">
      <c r="B11" s="66" t="s">
        <v>125</v>
      </c>
    </row>
    <row r="12" spans="2:2" ht="28.8" x14ac:dyDescent="0.3">
      <c r="B12" s="66" t="s">
        <v>126</v>
      </c>
    </row>
    <row r="13" spans="2:2" ht="43.2" x14ac:dyDescent="0.3">
      <c r="B13" s="66" t="s">
        <v>127</v>
      </c>
    </row>
    <row r="14" spans="2:2" x14ac:dyDescent="0.3">
      <c r="B14" s="60"/>
    </row>
    <row r="15" spans="2:2" ht="15.6" x14ac:dyDescent="0.3">
      <c r="B15" s="68" t="s">
        <v>128</v>
      </c>
    </row>
    <row r="16" spans="2:2" ht="14.4" x14ac:dyDescent="0.3">
      <c r="B16" s="69" t="s">
        <v>129</v>
      </c>
    </row>
    <row r="17" spans="2:2" ht="14.4" x14ac:dyDescent="0.3">
      <c r="B17" s="70" t="s">
        <v>130</v>
      </c>
    </row>
    <row r="18" spans="2:2" ht="14.4" x14ac:dyDescent="0.3">
      <c r="B18" s="71" t="s">
        <v>131</v>
      </c>
    </row>
    <row r="19" spans="2:2" ht="14.4" x14ac:dyDescent="0.3">
      <c r="B19" s="66" t="s">
        <v>132</v>
      </c>
    </row>
    <row r="20" spans="2:2" x14ac:dyDescent="0.3">
      <c r="B20" s="60"/>
    </row>
    <row r="21" spans="2:2" ht="15.6" x14ac:dyDescent="0.3">
      <c r="B21" s="68" t="s">
        <v>133</v>
      </c>
    </row>
    <row r="22" spans="2:2" ht="43.2" x14ac:dyDescent="0.3">
      <c r="B22" s="66" t="s">
        <v>134</v>
      </c>
    </row>
    <row r="23" spans="2:2" ht="28.8" x14ac:dyDescent="0.3">
      <c r="B23" s="66" t="s">
        <v>135</v>
      </c>
    </row>
    <row r="24" spans="2:2" ht="14.4" x14ac:dyDescent="0.3">
      <c r="B24" s="66" t="s">
        <v>136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8D32-0DBD-4416-89FE-63232FDE1E81}">
  <sheetPr>
    <tabColor rgb="FF4AB8C4"/>
    <pageSetUpPr fitToPage="1"/>
  </sheetPr>
  <dimension ref="A1:AP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31" width="11.77734375" style="1" customWidth="1"/>
    <col min="32" max="32" width="2.77734375" style="1" customWidth="1"/>
    <col min="33" max="33" width="9.77734375" style="1" customWidth="1"/>
    <col min="34" max="34" width="15.77734375" style="1" customWidth="1"/>
    <col min="35" max="35" width="9.77734375" style="1" customWidth="1"/>
    <col min="36" max="36" width="15.77734375" style="1" customWidth="1"/>
    <col min="37" max="37" width="9.77734375" style="1" customWidth="1"/>
    <col min="38" max="38" width="15.77734375" style="1" customWidth="1"/>
    <col min="39" max="39" width="9.77734375" style="1" customWidth="1"/>
    <col min="40" max="40" width="15.77734375" style="1" customWidth="1"/>
    <col min="41" max="41" width="9.77734375" style="1" customWidth="1"/>
    <col min="42" max="42" width="15.77734375" style="1" customWidth="1"/>
    <col min="43" max="16384" width="11.5546875" style="1"/>
  </cols>
  <sheetData>
    <row r="1" spans="1:42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42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42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 t="s">
        <v>13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G6" s="23" t="s">
        <v>64</v>
      </c>
      <c r="AH6" s="23"/>
      <c r="AI6" s="23"/>
      <c r="AJ6" s="23"/>
      <c r="AK6" s="23"/>
      <c r="AL6" s="23"/>
      <c r="AM6" s="23"/>
      <c r="AN6" s="23"/>
      <c r="AO6" s="23"/>
      <c r="AP6" s="23"/>
    </row>
    <row r="7" spans="1:42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5" t="s">
        <v>14</v>
      </c>
      <c r="H7" s="25" t="s">
        <v>14</v>
      </c>
      <c r="I7" s="25" t="s">
        <v>14</v>
      </c>
      <c r="J7" s="25" t="s">
        <v>14</v>
      </c>
      <c r="K7" s="26" t="s">
        <v>25</v>
      </c>
      <c r="L7" s="26" t="s">
        <v>25</v>
      </c>
      <c r="M7" s="26" t="s">
        <v>25</v>
      </c>
      <c r="N7" s="26" t="s">
        <v>25</v>
      </c>
      <c r="O7" s="27" t="s">
        <v>34</v>
      </c>
      <c r="P7" s="27" t="s">
        <v>34</v>
      </c>
      <c r="Q7" s="28" t="s">
        <v>39</v>
      </c>
      <c r="R7" s="28" t="s">
        <v>39</v>
      </c>
      <c r="S7" s="28" t="s">
        <v>39</v>
      </c>
      <c r="T7" s="25" t="s">
        <v>14</v>
      </c>
      <c r="U7" s="25" t="s">
        <v>14</v>
      </c>
      <c r="V7" s="26" t="s">
        <v>25</v>
      </c>
      <c r="W7" s="27" t="s">
        <v>34</v>
      </c>
      <c r="X7" s="27" t="s">
        <v>34</v>
      </c>
      <c r="Y7" s="27" t="s">
        <v>34</v>
      </c>
      <c r="Z7" s="27" t="s">
        <v>34</v>
      </c>
      <c r="AA7" s="25" t="s">
        <v>14</v>
      </c>
      <c r="AB7" s="25" t="s">
        <v>14</v>
      </c>
      <c r="AC7" s="28" t="s">
        <v>39</v>
      </c>
      <c r="AD7" s="28" t="s">
        <v>39</v>
      </c>
      <c r="AE7" s="28" t="s">
        <v>39</v>
      </c>
      <c r="AG7" s="31" t="s">
        <v>39</v>
      </c>
      <c r="AH7" s="31"/>
      <c r="AI7" s="32" t="s">
        <v>66</v>
      </c>
      <c r="AJ7" s="32"/>
      <c r="AK7" s="33" t="s">
        <v>67</v>
      </c>
      <c r="AL7" s="33"/>
      <c r="AM7" s="34" t="s">
        <v>68</v>
      </c>
      <c r="AN7" s="34"/>
      <c r="AO7" s="35" t="s">
        <v>69</v>
      </c>
      <c r="AP7" s="35"/>
    </row>
    <row r="8" spans="1:42" x14ac:dyDescent="0.3">
      <c r="A8" s="21"/>
      <c r="B8" s="21"/>
      <c r="C8" s="24"/>
      <c r="D8" s="24"/>
      <c r="E8" s="24"/>
      <c r="F8" s="29" t="s">
        <v>15</v>
      </c>
      <c r="G8" s="29" t="s">
        <v>17</v>
      </c>
      <c r="H8" s="29" t="s">
        <v>19</v>
      </c>
      <c r="I8" s="29" t="s">
        <v>21</v>
      </c>
      <c r="J8" s="29" t="s">
        <v>23</v>
      </c>
      <c r="K8" s="29" t="s">
        <v>26</v>
      </c>
      <c r="L8" s="29" t="s">
        <v>28</v>
      </c>
      <c r="M8" s="29" t="s">
        <v>30</v>
      </c>
      <c r="N8" s="29" t="s">
        <v>32</v>
      </c>
      <c r="O8" s="29" t="s">
        <v>35</v>
      </c>
      <c r="P8" s="29" t="s">
        <v>37</v>
      </c>
      <c r="Q8" s="29" t="s">
        <v>40</v>
      </c>
      <c r="R8" s="29" t="s">
        <v>42</v>
      </c>
      <c r="S8" s="29" t="s">
        <v>44</v>
      </c>
      <c r="T8" s="29" t="s">
        <v>15</v>
      </c>
      <c r="U8" s="29" t="s">
        <v>19</v>
      </c>
      <c r="V8" s="29" t="s">
        <v>26</v>
      </c>
      <c r="W8" s="29" t="s">
        <v>35</v>
      </c>
      <c r="X8" s="29" t="s">
        <v>37</v>
      </c>
      <c r="Y8" s="29" t="s">
        <v>51</v>
      </c>
      <c r="Z8" s="29" t="s">
        <v>53</v>
      </c>
      <c r="AA8" s="29" t="s">
        <v>40</v>
      </c>
      <c r="AB8" s="29" t="s">
        <v>56</v>
      </c>
      <c r="AC8" s="29" t="s">
        <v>58</v>
      </c>
      <c r="AD8" s="29" t="s">
        <v>60</v>
      </c>
      <c r="AE8" s="29" t="s">
        <v>62</v>
      </c>
      <c r="AG8" s="36" t="s">
        <v>65</v>
      </c>
      <c r="AH8" s="36" t="s">
        <v>11</v>
      </c>
      <c r="AI8" s="36" t="s">
        <v>65</v>
      </c>
      <c r="AJ8" s="36" t="s">
        <v>11</v>
      </c>
      <c r="AK8" s="36" t="s">
        <v>65</v>
      </c>
      <c r="AL8" s="36" t="s">
        <v>11</v>
      </c>
      <c r="AM8" s="36" t="s">
        <v>65</v>
      </c>
      <c r="AN8" s="36" t="s">
        <v>11</v>
      </c>
      <c r="AO8" s="36" t="s">
        <v>65</v>
      </c>
      <c r="AP8" s="36" t="s">
        <v>11</v>
      </c>
    </row>
    <row r="9" spans="1:42" ht="78" customHeight="1" x14ac:dyDescent="0.3">
      <c r="A9" s="21"/>
      <c r="B9" s="21"/>
      <c r="C9" s="24"/>
      <c r="D9" s="24"/>
      <c r="E9" s="24"/>
      <c r="F9" s="30" t="s">
        <v>16</v>
      </c>
      <c r="G9" s="30" t="s">
        <v>18</v>
      </c>
      <c r="H9" s="30" t="s">
        <v>20</v>
      </c>
      <c r="I9" s="30" t="s">
        <v>22</v>
      </c>
      <c r="J9" s="30" t="s">
        <v>24</v>
      </c>
      <c r="K9" s="30" t="s">
        <v>27</v>
      </c>
      <c r="L9" s="30" t="s">
        <v>29</v>
      </c>
      <c r="M9" s="30" t="s">
        <v>31</v>
      </c>
      <c r="N9" s="30" t="s">
        <v>33</v>
      </c>
      <c r="O9" s="30" t="s">
        <v>36</v>
      </c>
      <c r="P9" s="30" t="s">
        <v>38</v>
      </c>
      <c r="Q9" s="30" t="s">
        <v>41</v>
      </c>
      <c r="R9" s="30" t="s">
        <v>43</v>
      </c>
      <c r="S9" s="30" t="s">
        <v>45</v>
      </c>
      <c r="T9" s="30" t="s">
        <v>46</v>
      </c>
      <c r="U9" s="30" t="s">
        <v>47</v>
      </c>
      <c r="V9" s="30" t="s">
        <v>48</v>
      </c>
      <c r="W9" s="30" t="s">
        <v>49</v>
      </c>
      <c r="X9" s="30" t="s">
        <v>50</v>
      </c>
      <c r="Y9" s="30" t="s">
        <v>52</v>
      </c>
      <c r="Z9" s="30" t="s">
        <v>54</v>
      </c>
      <c r="AA9" s="30" t="s">
        <v>55</v>
      </c>
      <c r="AB9" s="30" t="s">
        <v>57</v>
      </c>
      <c r="AC9" s="30" t="s">
        <v>59</v>
      </c>
      <c r="AD9" s="30" t="s">
        <v>61</v>
      </c>
      <c r="AE9" s="30" t="s">
        <v>63</v>
      </c>
      <c r="AG9" s="36"/>
      <c r="AH9" s="36"/>
      <c r="AI9" s="36"/>
      <c r="AJ9" s="36"/>
      <c r="AK9" s="36"/>
      <c r="AL9" s="36"/>
      <c r="AM9" s="36"/>
      <c r="AN9" s="36"/>
      <c r="AO9" s="36"/>
      <c r="AP9" s="36"/>
    </row>
    <row r="10" spans="1:42" ht="14.4" x14ac:dyDescent="0.3">
      <c r="A10" s="16">
        <f t="shared" ref="A10:A54" si="0">ROW()-9</f>
        <v>1</v>
      </c>
      <c r="B10" s="17"/>
      <c r="C10" s="13" t="str">
        <f t="shared" ref="C10:C54" si="1">IF(COUNT(F10:AE10)=0,"",SUM(F10:AE10))</f>
        <v/>
      </c>
      <c r="D10" s="14" t="str">
        <f t="shared" ref="D10:D54" si="2">IF(C10="","",ROUND(AVERAGE(F10:AE10),2))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G10" s="19" t="str">
        <f t="shared" ref="AG10:AG54" si="3">IF(COUNT(Q10,R10,S10,AC10,AD10,AE10)=0,"",ROUND(AVERAGE(Q10,R10,S10,AC10,AD10,AE10),2))</f>
        <v/>
      </c>
      <c r="AH10" s="20" t="str">
        <f>IF(AG10="","",IF(AG10&gt;=Resultados!$C$6,"Esperado",IF(AG10&gt;=Resultados!$C$7,"En desarrollo","Requiere apoyo")))</f>
        <v/>
      </c>
      <c r="AI10" s="19" t="str">
        <f t="shared" ref="AI10:AI54" si="4">IF(COUNT(F10,G10,H10,I10,J10,T10,U10,AA10,AB10)=0,"",ROUND(AVERAGE(F10,G10,H10,I10,J10,T10,U10,AA10,AB10),2))</f>
        <v/>
      </c>
      <c r="AJ10" s="20" t="str">
        <f>IF(AI10="","",IF(AI10&gt;=Resultados!$C$6,"Esperado",IF(AI10&gt;=Resultados!$C$7,"En desarrollo","Requiere apoyo")))</f>
        <v/>
      </c>
      <c r="AK10" s="19" t="str">
        <f t="shared" ref="AK10:AK54" si="5">IF(COUNT(K10,L10,M10,N10,V10)=0,"",ROUND(AVERAGE(K10,L10,M10,N10,V10),2))</f>
        <v/>
      </c>
      <c r="AL10" s="20" t="str">
        <f>IF(AK10="","",IF(AK10&gt;=Resultados!$C$6,"Esperado",IF(AK10&gt;=Resultados!$C$7,"En desarrollo","Requiere apoyo")))</f>
        <v/>
      </c>
      <c r="AM10" s="19" t="str">
        <f t="shared" ref="AM10:AM54" si="6">IF(COUNT(O10,P10,W10,X10,Y10,Z10)=0,"",ROUND(AVERAGE(O10,P10,W10,X10,Y10,Z10),2))</f>
        <v/>
      </c>
      <c r="AN10" s="20" t="str">
        <f>IF(AM10="","",IF(AM10&gt;=Resultados!$C$6,"Esperado",IF(AM10&gt;=Resultados!$C$7,"En desarrollo","Requiere apoyo")))</f>
        <v/>
      </c>
      <c r="AO10" s="19" t="str">
        <f t="shared" ref="AO10:AO54" si="7">IF(COUNT(F10:AE10)=0,"",ROUND(AVERAGE(F10:AE10),2))</f>
        <v/>
      </c>
      <c r="AP10" s="20" t="str">
        <f>IF(AO10="","",IF(AO10&gt;=Resultados!$C$6,"Esperado",IF(AO10&gt;=Resultados!$C$7,"En desarrollo","Requiere apoyo")))</f>
        <v/>
      </c>
    </row>
    <row r="11" spans="1:42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G11" s="19" t="str">
        <f t="shared" si="3"/>
        <v/>
      </c>
      <c r="AH11" s="20" t="str">
        <f>IF(AG11="","",IF(AG11&gt;=Resultados!$C$6,"Esperado",IF(AG11&gt;=Resultados!$C$7,"En desarrollo","Requiere apoyo")))</f>
        <v/>
      </c>
      <c r="AI11" s="19" t="str">
        <f t="shared" si="4"/>
        <v/>
      </c>
      <c r="AJ11" s="20" t="str">
        <f>IF(AI11="","",IF(AI11&gt;=Resultados!$C$6,"Esperado",IF(AI11&gt;=Resultados!$C$7,"En desarrollo","Requiere apoyo")))</f>
        <v/>
      </c>
      <c r="AK11" s="19" t="str">
        <f t="shared" si="5"/>
        <v/>
      </c>
      <c r="AL11" s="20" t="str">
        <f>IF(AK11="","",IF(AK11&gt;=Resultados!$C$6,"Esperado",IF(AK11&gt;=Resultados!$C$7,"En desarrollo","Requiere apoyo")))</f>
        <v/>
      </c>
      <c r="AM11" s="19" t="str">
        <f t="shared" si="6"/>
        <v/>
      </c>
      <c r="AN11" s="20" t="str">
        <f>IF(AM11="","",IF(AM11&gt;=Resultados!$C$6,"Esperado",IF(AM11&gt;=Resultados!$C$7,"En desarrollo","Requiere apoyo")))</f>
        <v/>
      </c>
      <c r="AO11" s="19" t="str">
        <f t="shared" si="7"/>
        <v/>
      </c>
      <c r="AP11" s="20" t="str">
        <f>IF(AO11="","",IF(AO11&gt;=Resultados!$C$6,"Esperado",IF(AO11&gt;=Resultados!$C$7,"En desarrollo","Requiere apoyo")))</f>
        <v/>
      </c>
    </row>
    <row r="12" spans="1:42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G12" s="19" t="str">
        <f t="shared" si="3"/>
        <v/>
      </c>
      <c r="AH12" s="20" t="str">
        <f>IF(AG12="","",IF(AG12&gt;=Resultados!$C$6,"Esperado",IF(AG12&gt;=Resultados!$C$7,"En desarrollo","Requiere apoyo")))</f>
        <v/>
      </c>
      <c r="AI12" s="19" t="str">
        <f t="shared" si="4"/>
        <v/>
      </c>
      <c r="AJ12" s="20" t="str">
        <f>IF(AI12="","",IF(AI12&gt;=Resultados!$C$6,"Esperado",IF(AI12&gt;=Resultados!$C$7,"En desarrollo","Requiere apoyo")))</f>
        <v/>
      </c>
      <c r="AK12" s="19" t="str">
        <f t="shared" si="5"/>
        <v/>
      </c>
      <c r="AL12" s="20" t="str">
        <f>IF(AK12="","",IF(AK12&gt;=Resultados!$C$6,"Esperado",IF(AK12&gt;=Resultados!$C$7,"En desarrollo","Requiere apoyo")))</f>
        <v/>
      </c>
      <c r="AM12" s="19" t="str">
        <f t="shared" si="6"/>
        <v/>
      </c>
      <c r="AN12" s="20" t="str">
        <f>IF(AM12="","",IF(AM12&gt;=Resultados!$C$6,"Esperado",IF(AM12&gt;=Resultados!$C$7,"En desarrollo","Requiere apoyo")))</f>
        <v/>
      </c>
      <c r="AO12" s="19" t="str">
        <f t="shared" si="7"/>
        <v/>
      </c>
      <c r="AP12" s="20" t="str">
        <f>IF(AO12="","",IF(AO12&gt;=Resultados!$C$6,"Esperado",IF(AO12&gt;=Resultados!$C$7,"En desarrollo","Requiere apoyo")))</f>
        <v/>
      </c>
    </row>
    <row r="13" spans="1:42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G13" s="19" t="str">
        <f t="shared" si="3"/>
        <v/>
      </c>
      <c r="AH13" s="20" t="str">
        <f>IF(AG13="","",IF(AG13&gt;=Resultados!$C$6,"Esperado",IF(AG13&gt;=Resultados!$C$7,"En desarrollo","Requiere apoyo")))</f>
        <v/>
      </c>
      <c r="AI13" s="19" t="str">
        <f t="shared" si="4"/>
        <v/>
      </c>
      <c r="AJ13" s="20" t="str">
        <f>IF(AI13="","",IF(AI13&gt;=Resultados!$C$6,"Esperado",IF(AI13&gt;=Resultados!$C$7,"En desarrollo","Requiere apoyo")))</f>
        <v/>
      </c>
      <c r="AK13" s="19" t="str">
        <f t="shared" si="5"/>
        <v/>
      </c>
      <c r="AL13" s="20" t="str">
        <f>IF(AK13="","",IF(AK13&gt;=Resultados!$C$6,"Esperado",IF(AK13&gt;=Resultados!$C$7,"En desarrollo","Requiere apoyo")))</f>
        <v/>
      </c>
      <c r="AM13" s="19" t="str">
        <f t="shared" si="6"/>
        <v/>
      </c>
      <c r="AN13" s="20" t="str">
        <f>IF(AM13="","",IF(AM13&gt;=Resultados!$C$6,"Esperado",IF(AM13&gt;=Resultados!$C$7,"En desarrollo","Requiere apoyo")))</f>
        <v/>
      </c>
      <c r="AO13" s="19" t="str">
        <f t="shared" si="7"/>
        <v/>
      </c>
      <c r="AP13" s="20" t="str">
        <f>IF(AO13="","",IF(AO13&gt;=Resultados!$C$6,"Esperado",IF(AO13&gt;=Resultados!$C$7,"En desarrollo","Requiere apoyo")))</f>
        <v/>
      </c>
    </row>
    <row r="14" spans="1:42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G14" s="19" t="str">
        <f t="shared" si="3"/>
        <v/>
      </c>
      <c r="AH14" s="20" t="str">
        <f>IF(AG14="","",IF(AG14&gt;=Resultados!$C$6,"Esperado",IF(AG14&gt;=Resultados!$C$7,"En desarrollo","Requiere apoyo")))</f>
        <v/>
      </c>
      <c r="AI14" s="19" t="str">
        <f t="shared" si="4"/>
        <v/>
      </c>
      <c r="AJ14" s="20" t="str">
        <f>IF(AI14="","",IF(AI14&gt;=Resultados!$C$6,"Esperado",IF(AI14&gt;=Resultados!$C$7,"En desarrollo","Requiere apoyo")))</f>
        <v/>
      </c>
      <c r="AK14" s="19" t="str">
        <f t="shared" si="5"/>
        <v/>
      </c>
      <c r="AL14" s="20" t="str">
        <f>IF(AK14="","",IF(AK14&gt;=Resultados!$C$6,"Esperado",IF(AK14&gt;=Resultados!$C$7,"En desarrollo","Requiere apoyo")))</f>
        <v/>
      </c>
      <c r="AM14" s="19" t="str">
        <f t="shared" si="6"/>
        <v/>
      </c>
      <c r="AN14" s="20" t="str">
        <f>IF(AM14="","",IF(AM14&gt;=Resultados!$C$6,"Esperado",IF(AM14&gt;=Resultados!$C$7,"En desarrollo","Requiere apoyo")))</f>
        <v/>
      </c>
      <c r="AO14" s="19" t="str">
        <f t="shared" si="7"/>
        <v/>
      </c>
      <c r="AP14" s="20" t="str">
        <f>IF(AO14="","",IF(AO14&gt;=Resultados!$C$6,"Esperado",IF(AO14&gt;=Resultados!$C$7,"En desarrollo","Requiere apoyo")))</f>
        <v/>
      </c>
    </row>
    <row r="15" spans="1:42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G15" s="19" t="str">
        <f t="shared" si="3"/>
        <v/>
      </c>
      <c r="AH15" s="20" t="str">
        <f>IF(AG15="","",IF(AG15&gt;=Resultados!$C$6,"Esperado",IF(AG15&gt;=Resultados!$C$7,"En desarrollo","Requiere apoyo")))</f>
        <v/>
      </c>
      <c r="AI15" s="19" t="str">
        <f t="shared" si="4"/>
        <v/>
      </c>
      <c r="AJ15" s="20" t="str">
        <f>IF(AI15="","",IF(AI15&gt;=Resultados!$C$6,"Esperado",IF(AI15&gt;=Resultados!$C$7,"En desarrollo","Requiere apoyo")))</f>
        <v/>
      </c>
      <c r="AK15" s="19" t="str">
        <f t="shared" si="5"/>
        <v/>
      </c>
      <c r="AL15" s="20" t="str">
        <f>IF(AK15="","",IF(AK15&gt;=Resultados!$C$6,"Esperado",IF(AK15&gt;=Resultados!$C$7,"En desarrollo","Requiere apoyo")))</f>
        <v/>
      </c>
      <c r="AM15" s="19" t="str">
        <f t="shared" si="6"/>
        <v/>
      </c>
      <c r="AN15" s="20" t="str">
        <f>IF(AM15="","",IF(AM15&gt;=Resultados!$C$6,"Esperado",IF(AM15&gt;=Resultados!$C$7,"En desarrollo","Requiere apoyo")))</f>
        <v/>
      </c>
      <c r="AO15" s="19" t="str">
        <f t="shared" si="7"/>
        <v/>
      </c>
      <c r="AP15" s="20" t="str">
        <f>IF(AO15="","",IF(AO15&gt;=Resultados!$C$6,"Esperado",IF(AO15&gt;=Resultados!$C$7,"En desarrollo","Requiere apoyo")))</f>
        <v/>
      </c>
    </row>
    <row r="16" spans="1:42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G16" s="19" t="str">
        <f t="shared" si="3"/>
        <v/>
      </c>
      <c r="AH16" s="20" t="str">
        <f>IF(AG16="","",IF(AG16&gt;=Resultados!$C$6,"Esperado",IF(AG16&gt;=Resultados!$C$7,"En desarrollo","Requiere apoyo")))</f>
        <v/>
      </c>
      <c r="AI16" s="19" t="str">
        <f t="shared" si="4"/>
        <v/>
      </c>
      <c r="AJ16" s="20" t="str">
        <f>IF(AI16="","",IF(AI16&gt;=Resultados!$C$6,"Esperado",IF(AI16&gt;=Resultados!$C$7,"En desarrollo","Requiere apoyo")))</f>
        <v/>
      </c>
      <c r="AK16" s="19" t="str">
        <f t="shared" si="5"/>
        <v/>
      </c>
      <c r="AL16" s="20" t="str">
        <f>IF(AK16="","",IF(AK16&gt;=Resultados!$C$6,"Esperado",IF(AK16&gt;=Resultados!$C$7,"En desarrollo","Requiere apoyo")))</f>
        <v/>
      </c>
      <c r="AM16" s="19" t="str">
        <f t="shared" si="6"/>
        <v/>
      </c>
      <c r="AN16" s="20" t="str">
        <f>IF(AM16="","",IF(AM16&gt;=Resultados!$C$6,"Esperado",IF(AM16&gt;=Resultados!$C$7,"En desarrollo","Requiere apoyo")))</f>
        <v/>
      </c>
      <c r="AO16" s="19" t="str">
        <f t="shared" si="7"/>
        <v/>
      </c>
      <c r="AP16" s="20" t="str">
        <f>IF(AO16="","",IF(AO16&gt;=Resultados!$C$6,"Esperado",IF(AO16&gt;=Resultados!$C$7,"En desarrollo","Requiere apoyo")))</f>
        <v/>
      </c>
    </row>
    <row r="17" spans="1:42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G17" s="19" t="str">
        <f t="shared" si="3"/>
        <v/>
      </c>
      <c r="AH17" s="20" t="str">
        <f>IF(AG17="","",IF(AG17&gt;=Resultados!$C$6,"Esperado",IF(AG17&gt;=Resultados!$C$7,"En desarrollo","Requiere apoyo")))</f>
        <v/>
      </c>
      <c r="AI17" s="19" t="str">
        <f t="shared" si="4"/>
        <v/>
      </c>
      <c r="AJ17" s="20" t="str">
        <f>IF(AI17="","",IF(AI17&gt;=Resultados!$C$6,"Esperado",IF(AI17&gt;=Resultados!$C$7,"En desarrollo","Requiere apoyo")))</f>
        <v/>
      </c>
      <c r="AK17" s="19" t="str">
        <f t="shared" si="5"/>
        <v/>
      </c>
      <c r="AL17" s="20" t="str">
        <f>IF(AK17="","",IF(AK17&gt;=Resultados!$C$6,"Esperado",IF(AK17&gt;=Resultados!$C$7,"En desarrollo","Requiere apoyo")))</f>
        <v/>
      </c>
      <c r="AM17" s="19" t="str">
        <f t="shared" si="6"/>
        <v/>
      </c>
      <c r="AN17" s="20" t="str">
        <f>IF(AM17="","",IF(AM17&gt;=Resultados!$C$6,"Esperado",IF(AM17&gt;=Resultados!$C$7,"En desarrollo","Requiere apoyo")))</f>
        <v/>
      </c>
      <c r="AO17" s="19" t="str">
        <f t="shared" si="7"/>
        <v/>
      </c>
      <c r="AP17" s="20" t="str">
        <f>IF(AO17="","",IF(AO17&gt;=Resultados!$C$6,"Esperado",IF(AO17&gt;=Resultados!$C$7,"En desarrollo","Requiere apoyo")))</f>
        <v/>
      </c>
    </row>
    <row r="18" spans="1:42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G18" s="19" t="str">
        <f t="shared" si="3"/>
        <v/>
      </c>
      <c r="AH18" s="20" t="str">
        <f>IF(AG18="","",IF(AG18&gt;=Resultados!$C$6,"Esperado",IF(AG18&gt;=Resultados!$C$7,"En desarrollo","Requiere apoyo")))</f>
        <v/>
      </c>
      <c r="AI18" s="19" t="str">
        <f t="shared" si="4"/>
        <v/>
      </c>
      <c r="AJ18" s="20" t="str">
        <f>IF(AI18="","",IF(AI18&gt;=Resultados!$C$6,"Esperado",IF(AI18&gt;=Resultados!$C$7,"En desarrollo","Requiere apoyo")))</f>
        <v/>
      </c>
      <c r="AK18" s="19" t="str">
        <f t="shared" si="5"/>
        <v/>
      </c>
      <c r="AL18" s="20" t="str">
        <f>IF(AK18="","",IF(AK18&gt;=Resultados!$C$6,"Esperado",IF(AK18&gt;=Resultados!$C$7,"En desarrollo","Requiere apoyo")))</f>
        <v/>
      </c>
      <c r="AM18" s="19" t="str">
        <f t="shared" si="6"/>
        <v/>
      </c>
      <c r="AN18" s="20" t="str">
        <f>IF(AM18="","",IF(AM18&gt;=Resultados!$C$6,"Esperado",IF(AM18&gt;=Resultados!$C$7,"En desarrollo","Requiere apoyo")))</f>
        <v/>
      </c>
      <c r="AO18" s="19" t="str">
        <f t="shared" si="7"/>
        <v/>
      </c>
      <c r="AP18" s="20" t="str">
        <f>IF(AO18="","",IF(AO18&gt;=Resultados!$C$6,"Esperado",IF(AO18&gt;=Resultados!$C$7,"En desarrollo","Requiere apoyo")))</f>
        <v/>
      </c>
    </row>
    <row r="19" spans="1:42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G19" s="19" t="str">
        <f t="shared" si="3"/>
        <v/>
      </c>
      <c r="AH19" s="20" t="str">
        <f>IF(AG19="","",IF(AG19&gt;=Resultados!$C$6,"Esperado",IF(AG19&gt;=Resultados!$C$7,"En desarrollo","Requiere apoyo")))</f>
        <v/>
      </c>
      <c r="AI19" s="19" t="str">
        <f t="shared" si="4"/>
        <v/>
      </c>
      <c r="AJ19" s="20" t="str">
        <f>IF(AI19="","",IF(AI19&gt;=Resultados!$C$6,"Esperado",IF(AI19&gt;=Resultados!$C$7,"En desarrollo","Requiere apoyo")))</f>
        <v/>
      </c>
      <c r="AK19" s="19" t="str">
        <f t="shared" si="5"/>
        <v/>
      </c>
      <c r="AL19" s="20" t="str">
        <f>IF(AK19="","",IF(AK19&gt;=Resultados!$C$6,"Esperado",IF(AK19&gt;=Resultados!$C$7,"En desarrollo","Requiere apoyo")))</f>
        <v/>
      </c>
      <c r="AM19" s="19" t="str">
        <f t="shared" si="6"/>
        <v/>
      </c>
      <c r="AN19" s="20" t="str">
        <f>IF(AM19="","",IF(AM19&gt;=Resultados!$C$6,"Esperado",IF(AM19&gt;=Resultados!$C$7,"En desarrollo","Requiere apoyo")))</f>
        <v/>
      </c>
      <c r="AO19" s="19" t="str">
        <f t="shared" si="7"/>
        <v/>
      </c>
      <c r="AP19" s="20" t="str">
        <f>IF(AO19="","",IF(AO19&gt;=Resultados!$C$6,"Esperado",IF(AO19&gt;=Resultados!$C$7,"En desarrollo","Requiere apoyo")))</f>
        <v/>
      </c>
    </row>
    <row r="20" spans="1:42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G20" s="19" t="str">
        <f t="shared" si="3"/>
        <v/>
      </c>
      <c r="AH20" s="20" t="str">
        <f>IF(AG20="","",IF(AG20&gt;=Resultados!$C$6,"Esperado",IF(AG20&gt;=Resultados!$C$7,"En desarrollo","Requiere apoyo")))</f>
        <v/>
      </c>
      <c r="AI20" s="19" t="str">
        <f t="shared" si="4"/>
        <v/>
      </c>
      <c r="AJ20" s="20" t="str">
        <f>IF(AI20="","",IF(AI20&gt;=Resultados!$C$6,"Esperado",IF(AI20&gt;=Resultados!$C$7,"En desarrollo","Requiere apoyo")))</f>
        <v/>
      </c>
      <c r="AK20" s="19" t="str">
        <f t="shared" si="5"/>
        <v/>
      </c>
      <c r="AL20" s="20" t="str">
        <f>IF(AK20="","",IF(AK20&gt;=Resultados!$C$6,"Esperado",IF(AK20&gt;=Resultados!$C$7,"En desarrollo","Requiere apoyo")))</f>
        <v/>
      </c>
      <c r="AM20" s="19" t="str">
        <f t="shared" si="6"/>
        <v/>
      </c>
      <c r="AN20" s="20" t="str">
        <f>IF(AM20="","",IF(AM20&gt;=Resultados!$C$6,"Esperado",IF(AM20&gt;=Resultados!$C$7,"En desarrollo","Requiere apoyo")))</f>
        <v/>
      </c>
      <c r="AO20" s="19" t="str">
        <f t="shared" si="7"/>
        <v/>
      </c>
      <c r="AP20" s="20" t="str">
        <f>IF(AO20="","",IF(AO20&gt;=Resultados!$C$6,"Esperado",IF(AO20&gt;=Resultados!$C$7,"En desarrollo","Requiere apoyo")))</f>
        <v/>
      </c>
    </row>
    <row r="21" spans="1:42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G21" s="19" t="str">
        <f t="shared" si="3"/>
        <v/>
      </c>
      <c r="AH21" s="20" t="str">
        <f>IF(AG21="","",IF(AG21&gt;=Resultados!$C$6,"Esperado",IF(AG21&gt;=Resultados!$C$7,"En desarrollo","Requiere apoyo")))</f>
        <v/>
      </c>
      <c r="AI21" s="19" t="str">
        <f t="shared" si="4"/>
        <v/>
      </c>
      <c r="AJ21" s="20" t="str">
        <f>IF(AI21="","",IF(AI21&gt;=Resultados!$C$6,"Esperado",IF(AI21&gt;=Resultados!$C$7,"En desarrollo","Requiere apoyo")))</f>
        <v/>
      </c>
      <c r="AK21" s="19" t="str">
        <f t="shared" si="5"/>
        <v/>
      </c>
      <c r="AL21" s="20" t="str">
        <f>IF(AK21="","",IF(AK21&gt;=Resultados!$C$6,"Esperado",IF(AK21&gt;=Resultados!$C$7,"En desarrollo","Requiere apoyo")))</f>
        <v/>
      </c>
      <c r="AM21" s="19" t="str">
        <f t="shared" si="6"/>
        <v/>
      </c>
      <c r="AN21" s="20" t="str">
        <f>IF(AM21="","",IF(AM21&gt;=Resultados!$C$6,"Esperado",IF(AM21&gt;=Resultados!$C$7,"En desarrollo","Requiere apoyo")))</f>
        <v/>
      </c>
      <c r="AO21" s="19" t="str">
        <f t="shared" si="7"/>
        <v/>
      </c>
      <c r="AP21" s="20" t="str">
        <f>IF(AO21="","",IF(AO21&gt;=Resultados!$C$6,"Esperado",IF(AO21&gt;=Resultados!$C$7,"En desarrollo","Requiere apoyo")))</f>
        <v/>
      </c>
    </row>
    <row r="22" spans="1:42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G22" s="19" t="str">
        <f t="shared" si="3"/>
        <v/>
      </c>
      <c r="AH22" s="20" t="str">
        <f>IF(AG22="","",IF(AG22&gt;=Resultados!$C$6,"Esperado",IF(AG22&gt;=Resultados!$C$7,"En desarrollo","Requiere apoyo")))</f>
        <v/>
      </c>
      <c r="AI22" s="19" t="str">
        <f t="shared" si="4"/>
        <v/>
      </c>
      <c r="AJ22" s="20" t="str">
        <f>IF(AI22="","",IF(AI22&gt;=Resultados!$C$6,"Esperado",IF(AI22&gt;=Resultados!$C$7,"En desarrollo","Requiere apoyo")))</f>
        <v/>
      </c>
      <c r="AK22" s="19" t="str">
        <f t="shared" si="5"/>
        <v/>
      </c>
      <c r="AL22" s="20" t="str">
        <f>IF(AK22="","",IF(AK22&gt;=Resultados!$C$6,"Esperado",IF(AK22&gt;=Resultados!$C$7,"En desarrollo","Requiere apoyo")))</f>
        <v/>
      </c>
      <c r="AM22" s="19" t="str">
        <f t="shared" si="6"/>
        <v/>
      </c>
      <c r="AN22" s="20" t="str">
        <f>IF(AM22="","",IF(AM22&gt;=Resultados!$C$6,"Esperado",IF(AM22&gt;=Resultados!$C$7,"En desarrollo","Requiere apoyo")))</f>
        <v/>
      </c>
      <c r="AO22" s="19" t="str">
        <f t="shared" si="7"/>
        <v/>
      </c>
      <c r="AP22" s="20" t="str">
        <f>IF(AO22="","",IF(AO22&gt;=Resultados!$C$6,"Esperado",IF(AO22&gt;=Resultados!$C$7,"En desarrollo","Requiere apoyo")))</f>
        <v/>
      </c>
    </row>
    <row r="23" spans="1:42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G23" s="19" t="str">
        <f t="shared" si="3"/>
        <v/>
      </c>
      <c r="AH23" s="20" t="str">
        <f>IF(AG23="","",IF(AG23&gt;=Resultados!$C$6,"Esperado",IF(AG23&gt;=Resultados!$C$7,"En desarrollo","Requiere apoyo")))</f>
        <v/>
      </c>
      <c r="AI23" s="19" t="str">
        <f t="shared" si="4"/>
        <v/>
      </c>
      <c r="AJ23" s="20" t="str">
        <f>IF(AI23="","",IF(AI23&gt;=Resultados!$C$6,"Esperado",IF(AI23&gt;=Resultados!$C$7,"En desarrollo","Requiere apoyo")))</f>
        <v/>
      </c>
      <c r="AK23" s="19" t="str">
        <f t="shared" si="5"/>
        <v/>
      </c>
      <c r="AL23" s="20" t="str">
        <f>IF(AK23="","",IF(AK23&gt;=Resultados!$C$6,"Esperado",IF(AK23&gt;=Resultados!$C$7,"En desarrollo","Requiere apoyo")))</f>
        <v/>
      </c>
      <c r="AM23" s="19" t="str">
        <f t="shared" si="6"/>
        <v/>
      </c>
      <c r="AN23" s="20" t="str">
        <f>IF(AM23="","",IF(AM23&gt;=Resultados!$C$6,"Esperado",IF(AM23&gt;=Resultados!$C$7,"En desarrollo","Requiere apoyo")))</f>
        <v/>
      </c>
      <c r="AO23" s="19" t="str">
        <f t="shared" si="7"/>
        <v/>
      </c>
      <c r="AP23" s="20" t="str">
        <f>IF(AO23="","",IF(AO23&gt;=Resultados!$C$6,"Esperado",IF(AO23&gt;=Resultados!$C$7,"En desarrollo","Requiere apoyo")))</f>
        <v/>
      </c>
    </row>
    <row r="24" spans="1:42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G24" s="19" t="str">
        <f t="shared" si="3"/>
        <v/>
      </c>
      <c r="AH24" s="20" t="str">
        <f>IF(AG24="","",IF(AG24&gt;=Resultados!$C$6,"Esperado",IF(AG24&gt;=Resultados!$C$7,"En desarrollo","Requiere apoyo")))</f>
        <v/>
      </c>
      <c r="AI24" s="19" t="str">
        <f t="shared" si="4"/>
        <v/>
      </c>
      <c r="AJ24" s="20" t="str">
        <f>IF(AI24="","",IF(AI24&gt;=Resultados!$C$6,"Esperado",IF(AI24&gt;=Resultados!$C$7,"En desarrollo","Requiere apoyo")))</f>
        <v/>
      </c>
      <c r="AK24" s="19" t="str">
        <f t="shared" si="5"/>
        <v/>
      </c>
      <c r="AL24" s="20" t="str">
        <f>IF(AK24="","",IF(AK24&gt;=Resultados!$C$6,"Esperado",IF(AK24&gt;=Resultados!$C$7,"En desarrollo","Requiere apoyo")))</f>
        <v/>
      </c>
      <c r="AM24" s="19" t="str">
        <f t="shared" si="6"/>
        <v/>
      </c>
      <c r="AN24" s="20" t="str">
        <f>IF(AM24="","",IF(AM24&gt;=Resultados!$C$6,"Esperado",IF(AM24&gt;=Resultados!$C$7,"En desarrollo","Requiere apoyo")))</f>
        <v/>
      </c>
      <c r="AO24" s="19" t="str">
        <f t="shared" si="7"/>
        <v/>
      </c>
      <c r="AP24" s="20" t="str">
        <f>IF(AO24="","",IF(AO24&gt;=Resultados!$C$6,"Esperado",IF(AO24&gt;=Resultados!$C$7,"En desarrollo","Requiere apoyo")))</f>
        <v/>
      </c>
    </row>
    <row r="25" spans="1:42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G25" s="19" t="str">
        <f t="shared" si="3"/>
        <v/>
      </c>
      <c r="AH25" s="20" t="str">
        <f>IF(AG25="","",IF(AG25&gt;=Resultados!$C$6,"Esperado",IF(AG25&gt;=Resultados!$C$7,"En desarrollo","Requiere apoyo")))</f>
        <v/>
      </c>
      <c r="AI25" s="19" t="str">
        <f t="shared" si="4"/>
        <v/>
      </c>
      <c r="AJ25" s="20" t="str">
        <f>IF(AI25="","",IF(AI25&gt;=Resultados!$C$6,"Esperado",IF(AI25&gt;=Resultados!$C$7,"En desarrollo","Requiere apoyo")))</f>
        <v/>
      </c>
      <c r="AK25" s="19" t="str">
        <f t="shared" si="5"/>
        <v/>
      </c>
      <c r="AL25" s="20" t="str">
        <f>IF(AK25="","",IF(AK25&gt;=Resultados!$C$6,"Esperado",IF(AK25&gt;=Resultados!$C$7,"En desarrollo","Requiere apoyo")))</f>
        <v/>
      </c>
      <c r="AM25" s="19" t="str">
        <f t="shared" si="6"/>
        <v/>
      </c>
      <c r="AN25" s="20" t="str">
        <f>IF(AM25="","",IF(AM25&gt;=Resultados!$C$6,"Esperado",IF(AM25&gt;=Resultados!$C$7,"En desarrollo","Requiere apoyo")))</f>
        <v/>
      </c>
      <c r="AO25" s="19" t="str">
        <f t="shared" si="7"/>
        <v/>
      </c>
      <c r="AP25" s="20" t="str">
        <f>IF(AO25="","",IF(AO25&gt;=Resultados!$C$6,"Esperado",IF(AO25&gt;=Resultados!$C$7,"En desarrollo","Requiere apoyo")))</f>
        <v/>
      </c>
    </row>
    <row r="26" spans="1:42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G26" s="19" t="str">
        <f t="shared" si="3"/>
        <v/>
      </c>
      <c r="AH26" s="20" t="str">
        <f>IF(AG26="","",IF(AG26&gt;=Resultados!$C$6,"Esperado",IF(AG26&gt;=Resultados!$C$7,"En desarrollo","Requiere apoyo")))</f>
        <v/>
      </c>
      <c r="AI26" s="19" t="str">
        <f t="shared" si="4"/>
        <v/>
      </c>
      <c r="AJ26" s="20" t="str">
        <f>IF(AI26="","",IF(AI26&gt;=Resultados!$C$6,"Esperado",IF(AI26&gt;=Resultados!$C$7,"En desarrollo","Requiere apoyo")))</f>
        <v/>
      </c>
      <c r="AK26" s="19" t="str">
        <f t="shared" si="5"/>
        <v/>
      </c>
      <c r="AL26" s="20" t="str">
        <f>IF(AK26="","",IF(AK26&gt;=Resultados!$C$6,"Esperado",IF(AK26&gt;=Resultados!$C$7,"En desarrollo","Requiere apoyo")))</f>
        <v/>
      </c>
      <c r="AM26" s="19" t="str">
        <f t="shared" si="6"/>
        <v/>
      </c>
      <c r="AN26" s="20" t="str">
        <f>IF(AM26="","",IF(AM26&gt;=Resultados!$C$6,"Esperado",IF(AM26&gt;=Resultados!$C$7,"En desarrollo","Requiere apoyo")))</f>
        <v/>
      </c>
      <c r="AO26" s="19" t="str">
        <f t="shared" si="7"/>
        <v/>
      </c>
      <c r="AP26" s="20" t="str">
        <f>IF(AO26="","",IF(AO26&gt;=Resultados!$C$6,"Esperado",IF(AO26&gt;=Resultados!$C$7,"En desarrollo","Requiere apoyo")))</f>
        <v/>
      </c>
    </row>
    <row r="27" spans="1:42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G27" s="19" t="str">
        <f t="shared" si="3"/>
        <v/>
      </c>
      <c r="AH27" s="20" t="str">
        <f>IF(AG27="","",IF(AG27&gt;=Resultados!$C$6,"Esperado",IF(AG27&gt;=Resultados!$C$7,"En desarrollo","Requiere apoyo")))</f>
        <v/>
      </c>
      <c r="AI27" s="19" t="str">
        <f t="shared" si="4"/>
        <v/>
      </c>
      <c r="AJ27" s="20" t="str">
        <f>IF(AI27="","",IF(AI27&gt;=Resultados!$C$6,"Esperado",IF(AI27&gt;=Resultados!$C$7,"En desarrollo","Requiere apoyo")))</f>
        <v/>
      </c>
      <c r="AK27" s="19" t="str">
        <f t="shared" si="5"/>
        <v/>
      </c>
      <c r="AL27" s="20" t="str">
        <f>IF(AK27="","",IF(AK27&gt;=Resultados!$C$6,"Esperado",IF(AK27&gt;=Resultados!$C$7,"En desarrollo","Requiere apoyo")))</f>
        <v/>
      </c>
      <c r="AM27" s="19" t="str">
        <f t="shared" si="6"/>
        <v/>
      </c>
      <c r="AN27" s="20" t="str">
        <f>IF(AM27="","",IF(AM27&gt;=Resultados!$C$6,"Esperado",IF(AM27&gt;=Resultados!$C$7,"En desarrollo","Requiere apoyo")))</f>
        <v/>
      </c>
      <c r="AO27" s="19" t="str">
        <f t="shared" si="7"/>
        <v/>
      </c>
      <c r="AP27" s="20" t="str">
        <f>IF(AO27="","",IF(AO27&gt;=Resultados!$C$6,"Esperado",IF(AO27&gt;=Resultados!$C$7,"En desarrollo","Requiere apoyo")))</f>
        <v/>
      </c>
    </row>
    <row r="28" spans="1:42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G28" s="19" t="str">
        <f t="shared" si="3"/>
        <v/>
      </c>
      <c r="AH28" s="20" t="str">
        <f>IF(AG28="","",IF(AG28&gt;=Resultados!$C$6,"Esperado",IF(AG28&gt;=Resultados!$C$7,"En desarrollo","Requiere apoyo")))</f>
        <v/>
      </c>
      <c r="AI28" s="19" t="str">
        <f t="shared" si="4"/>
        <v/>
      </c>
      <c r="AJ28" s="20" t="str">
        <f>IF(AI28="","",IF(AI28&gt;=Resultados!$C$6,"Esperado",IF(AI28&gt;=Resultados!$C$7,"En desarrollo","Requiere apoyo")))</f>
        <v/>
      </c>
      <c r="AK28" s="19" t="str">
        <f t="shared" si="5"/>
        <v/>
      </c>
      <c r="AL28" s="20" t="str">
        <f>IF(AK28="","",IF(AK28&gt;=Resultados!$C$6,"Esperado",IF(AK28&gt;=Resultados!$C$7,"En desarrollo","Requiere apoyo")))</f>
        <v/>
      </c>
      <c r="AM28" s="19" t="str">
        <f t="shared" si="6"/>
        <v/>
      </c>
      <c r="AN28" s="20" t="str">
        <f>IF(AM28="","",IF(AM28&gt;=Resultados!$C$6,"Esperado",IF(AM28&gt;=Resultados!$C$7,"En desarrollo","Requiere apoyo")))</f>
        <v/>
      </c>
      <c r="AO28" s="19" t="str">
        <f t="shared" si="7"/>
        <v/>
      </c>
      <c r="AP28" s="20" t="str">
        <f>IF(AO28="","",IF(AO28&gt;=Resultados!$C$6,"Esperado",IF(AO28&gt;=Resultados!$C$7,"En desarrollo","Requiere apoyo")))</f>
        <v/>
      </c>
    </row>
    <row r="29" spans="1:42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G29" s="19" t="str">
        <f t="shared" si="3"/>
        <v/>
      </c>
      <c r="AH29" s="20" t="str">
        <f>IF(AG29="","",IF(AG29&gt;=Resultados!$C$6,"Esperado",IF(AG29&gt;=Resultados!$C$7,"En desarrollo","Requiere apoyo")))</f>
        <v/>
      </c>
      <c r="AI29" s="19" t="str">
        <f t="shared" si="4"/>
        <v/>
      </c>
      <c r="AJ29" s="20" t="str">
        <f>IF(AI29="","",IF(AI29&gt;=Resultados!$C$6,"Esperado",IF(AI29&gt;=Resultados!$C$7,"En desarrollo","Requiere apoyo")))</f>
        <v/>
      </c>
      <c r="AK29" s="19" t="str">
        <f t="shared" si="5"/>
        <v/>
      </c>
      <c r="AL29" s="20" t="str">
        <f>IF(AK29="","",IF(AK29&gt;=Resultados!$C$6,"Esperado",IF(AK29&gt;=Resultados!$C$7,"En desarrollo","Requiere apoyo")))</f>
        <v/>
      </c>
      <c r="AM29" s="19" t="str">
        <f t="shared" si="6"/>
        <v/>
      </c>
      <c r="AN29" s="20" t="str">
        <f>IF(AM29="","",IF(AM29&gt;=Resultados!$C$6,"Esperado",IF(AM29&gt;=Resultados!$C$7,"En desarrollo","Requiere apoyo")))</f>
        <v/>
      </c>
      <c r="AO29" s="19" t="str">
        <f t="shared" si="7"/>
        <v/>
      </c>
      <c r="AP29" s="20" t="str">
        <f>IF(AO29="","",IF(AO29&gt;=Resultados!$C$6,"Esperado",IF(AO29&gt;=Resultados!$C$7,"En desarrollo","Requiere apoyo")))</f>
        <v/>
      </c>
    </row>
    <row r="30" spans="1:42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G30" s="19" t="str">
        <f t="shared" si="3"/>
        <v/>
      </c>
      <c r="AH30" s="20" t="str">
        <f>IF(AG30="","",IF(AG30&gt;=Resultados!$C$6,"Esperado",IF(AG30&gt;=Resultados!$C$7,"En desarrollo","Requiere apoyo")))</f>
        <v/>
      </c>
      <c r="AI30" s="19" t="str">
        <f t="shared" si="4"/>
        <v/>
      </c>
      <c r="AJ30" s="20" t="str">
        <f>IF(AI30="","",IF(AI30&gt;=Resultados!$C$6,"Esperado",IF(AI30&gt;=Resultados!$C$7,"En desarrollo","Requiere apoyo")))</f>
        <v/>
      </c>
      <c r="AK30" s="19" t="str">
        <f t="shared" si="5"/>
        <v/>
      </c>
      <c r="AL30" s="20" t="str">
        <f>IF(AK30="","",IF(AK30&gt;=Resultados!$C$6,"Esperado",IF(AK30&gt;=Resultados!$C$7,"En desarrollo","Requiere apoyo")))</f>
        <v/>
      </c>
      <c r="AM30" s="19" t="str">
        <f t="shared" si="6"/>
        <v/>
      </c>
      <c r="AN30" s="20" t="str">
        <f>IF(AM30="","",IF(AM30&gt;=Resultados!$C$6,"Esperado",IF(AM30&gt;=Resultados!$C$7,"En desarrollo","Requiere apoyo")))</f>
        <v/>
      </c>
      <c r="AO30" s="19" t="str">
        <f t="shared" si="7"/>
        <v/>
      </c>
      <c r="AP30" s="20" t="str">
        <f>IF(AO30="","",IF(AO30&gt;=Resultados!$C$6,"Esperado",IF(AO30&gt;=Resultados!$C$7,"En desarrollo","Requiere apoyo")))</f>
        <v/>
      </c>
    </row>
    <row r="31" spans="1:42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G31" s="19" t="str">
        <f t="shared" si="3"/>
        <v/>
      </c>
      <c r="AH31" s="20" t="str">
        <f>IF(AG31="","",IF(AG31&gt;=Resultados!$C$6,"Esperado",IF(AG31&gt;=Resultados!$C$7,"En desarrollo","Requiere apoyo")))</f>
        <v/>
      </c>
      <c r="AI31" s="19" t="str">
        <f t="shared" si="4"/>
        <v/>
      </c>
      <c r="AJ31" s="20" t="str">
        <f>IF(AI31="","",IF(AI31&gt;=Resultados!$C$6,"Esperado",IF(AI31&gt;=Resultados!$C$7,"En desarrollo","Requiere apoyo")))</f>
        <v/>
      </c>
      <c r="AK31" s="19" t="str">
        <f t="shared" si="5"/>
        <v/>
      </c>
      <c r="AL31" s="20" t="str">
        <f>IF(AK31="","",IF(AK31&gt;=Resultados!$C$6,"Esperado",IF(AK31&gt;=Resultados!$C$7,"En desarrollo","Requiere apoyo")))</f>
        <v/>
      </c>
      <c r="AM31" s="19" t="str">
        <f t="shared" si="6"/>
        <v/>
      </c>
      <c r="AN31" s="20" t="str">
        <f>IF(AM31="","",IF(AM31&gt;=Resultados!$C$6,"Esperado",IF(AM31&gt;=Resultados!$C$7,"En desarrollo","Requiere apoyo")))</f>
        <v/>
      </c>
      <c r="AO31" s="19" t="str">
        <f t="shared" si="7"/>
        <v/>
      </c>
      <c r="AP31" s="20" t="str">
        <f>IF(AO31="","",IF(AO31&gt;=Resultados!$C$6,"Esperado",IF(AO31&gt;=Resultados!$C$7,"En desarrollo","Requiere apoyo")))</f>
        <v/>
      </c>
    </row>
    <row r="32" spans="1:42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G32" s="19" t="str">
        <f t="shared" si="3"/>
        <v/>
      </c>
      <c r="AH32" s="20" t="str">
        <f>IF(AG32="","",IF(AG32&gt;=Resultados!$C$6,"Esperado",IF(AG32&gt;=Resultados!$C$7,"En desarrollo","Requiere apoyo")))</f>
        <v/>
      </c>
      <c r="AI32" s="19" t="str">
        <f t="shared" si="4"/>
        <v/>
      </c>
      <c r="AJ32" s="20" t="str">
        <f>IF(AI32="","",IF(AI32&gt;=Resultados!$C$6,"Esperado",IF(AI32&gt;=Resultados!$C$7,"En desarrollo","Requiere apoyo")))</f>
        <v/>
      </c>
      <c r="AK32" s="19" t="str">
        <f t="shared" si="5"/>
        <v/>
      </c>
      <c r="AL32" s="20" t="str">
        <f>IF(AK32="","",IF(AK32&gt;=Resultados!$C$6,"Esperado",IF(AK32&gt;=Resultados!$C$7,"En desarrollo","Requiere apoyo")))</f>
        <v/>
      </c>
      <c r="AM32" s="19" t="str">
        <f t="shared" si="6"/>
        <v/>
      </c>
      <c r="AN32" s="20" t="str">
        <f>IF(AM32="","",IF(AM32&gt;=Resultados!$C$6,"Esperado",IF(AM32&gt;=Resultados!$C$7,"En desarrollo","Requiere apoyo")))</f>
        <v/>
      </c>
      <c r="AO32" s="19" t="str">
        <f t="shared" si="7"/>
        <v/>
      </c>
      <c r="AP32" s="20" t="str">
        <f>IF(AO32="","",IF(AO32&gt;=Resultados!$C$6,"Esperado",IF(AO32&gt;=Resultados!$C$7,"En desarrollo","Requiere apoyo")))</f>
        <v/>
      </c>
    </row>
    <row r="33" spans="1:42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G33" s="19" t="str">
        <f t="shared" si="3"/>
        <v/>
      </c>
      <c r="AH33" s="20" t="str">
        <f>IF(AG33="","",IF(AG33&gt;=Resultados!$C$6,"Esperado",IF(AG33&gt;=Resultados!$C$7,"En desarrollo","Requiere apoyo")))</f>
        <v/>
      </c>
      <c r="AI33" s="19" t="str">
        <f t="shared" si="4"/>
        <v/>
      </c>
      <c r="AJ33" s="20" t="str">
        <f>IF(AI33="","",IF(AI33&gt;=Resultados!$C$6,"Esperado",IF(AI33&gt;=Resultados!$C$7,"En desarrollo","Requiere apoyo")))</f>
        <v/>
      </c>
      <c r="AK33" s="19" t="str">
        <f t="shared" si="5"/>
        <v/>
      </c>
      <c r="AL33" s="20" t="str">
        <f>IF(AK33="","",IF(AK33&gt;=Resultados!$C$6,"Esperado",IF(AK33&gt;=Resultados!$C$7,"En desarrollo","Requiere apoyo")))</f>
        <v/>
      </c>
      <c r="AM33" s="19" t="str">
        <f t="shared" si="6"/>
        <v/>
      </c>
      <c r="AN33" s="20" t="str">
        <f>IF(AM33="","",IF(AM33&gt;=Resultados!$C$6,"Esperado",IF(AM33&gt;=Resultados!$C$7,"En desarrollo","Requiere apoyo")))</f>
        <v/>
      </c>
      <c r="AO33" s="19" t="str">
        <f t="shared" si="7"/>
        <v/>
      </c>
      <c r="AP33" s="20" t="str">
        <f>IF(AO33="","",IF(AO33&gt;=Resultados!$C$6,"Esperado",IF(AO33&gt;=Resultados!$C$7,"En desarrollo","Requiere apoyo")))</f>
        <v/>
      </c>
    </row>
    <row r="34" spans="1:42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G34" s="19" t="str">
        <f t="shared" si="3"/>
        <v/>
      </c>
      <c r="AH34" s="20" t="str">
        <f>IF(AG34="","",IF(AG34&gt;=Resultados!$C$6,"Esperado",IF(AG34&gt;=Resultados!$C$7,"En desarrollo","Requiere apoyo")))</f>
        <v/>
      </c>
      <c r="AI34" s="19" t="str">
        <f t="shared" si="4"/>
        <v/>
      </c>
      <c r="AJ34" s="20" t="str">
        <f>IF(AI34="","",IF(AI34&gt;=Resultados!$C$6,"Esperado",IF(AI34&gt;=Resultados!$C$7,"En desarrollo","Requiere apoyo")))</f>
        <v/>
      </c>
      <c r="AK34" s="19" t="str">
        <f t="shared" si="5"/>
        <v/>
      </c>
      <c r="AL34" s="20" t="str">
        <f>IF(AK34="","",IF(AK34&gt;=Resultados!$C$6,"Esperado",IF(AK34&gt;=Resultados!$C$7,"En desarrollo","Requiere apoyo")))</f>
        <v/>
      </c>
      <c r="AM34" s="19" t="str">
        <f t="shared" si="6"/>
        <v/>
      </c>
      <c r="AN34" s="20" t="str">
        <f>IF(AM34="","",IF(AM34&gt;=Resultados!$C$6,"Esperado",IF(AM34&gt;=Resultados!$C$7,"En desarrollo","Requiere apoyo")))</f>
        <v/>
      </c>
      <c r="AO34" s="19" t="str">
        <f t="shared" si="7"/>
        <v/>
      </c>
      <c r="AP34" s="20" t="str">
        <f>IF(AO34="","",IF(AO34&gt;=Resultados!$C$6,"Esperado",IF(AO34&gt;=Resultados!$C$7,"En desarrollo","Requiere apoyo")))</f>
        <v/>
      </c>
    </row>
    <row r="35" spans="1:42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G35" s="19" t="str">
        <f t="shared" si="3"/>
        <v/>
      </c>
      <c r="AH35" s="20" t="str">
        <f>IF(AG35="","",IF(AG35&gt;=Resultados!$C$6,"Esperado",IF(AG35&gt;=Resultados!$C$7,"En desarrollo","Requiere apoyo")))</f>
        <v/>
      </c>
      <c r="AI35" s="19" t="str">
        <f t="shared" si="4"/>
        <v/>
      </c>
      <c r="AJ35" s="20" t="str">
        <f>IF(AI35="","",IF(AI35&gt;=Resultados!$C$6,"Esperado",IF(AI35&gt;=Resultados!$C$7,"En desarrollo","Requiere apoyo")))</f>
        <v/>
      </c>
      <c r="AK35" s="19" t="str">
        <f t="shared" si="5"/>
        <v/>
      </c>
      <c r="AL35" s="20" t="str">
        <f>IF(AK35="","",IF(AK35&gt;=Resultados!$C$6,"Esperado",IF(AK35&gt;=Resultados!$C$7,"En desarrollo","Requiere apoyo")))</f>
        <v/>
      </c>
      <c r="AM35" s="19" t="str">
        <f t="shared" si="6"/>
        <v/>
      </c>
      <c r="AN35" s="20" t="str">
        <f>IF(AM35="","",IF(AM35&gt;=Resultados!$C$6,"Esperado",IF(AM35&gt;=Resultados!$C$7,"En desarrollo","Requiere apoyo")))</f>
        <v/>
      </c>
      <c r="AO35" s="19" t="str">
        <f t="shared" si="7"/>
        <v/>
      </c>
      <c r="AP35" s="20" t="str">
        <f>IF(AO35="","",IF(AO35&gt;=Resultados!$C$6,"Esperado",IF(AO35&gt;=Resultados!$C$7,"En desarrollo","Requiere apoyo")))</f>
        <v/>
      </c>
    </row>
    <row r="36" spans="1:42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G36" s="19" t="str">
        <f t="shared" si="3"/>
        <v/>
      </c>
      <c r="AH36" s="20" t="str">
        <f>IF(AG36="","",IF(AG36&gt;=Resultados!$C$6,"Esperado",IF(AG36&gt;=Resultados!$C$7,"En desarrollo","Requiere apoyo")))</f>
        <v/>
      </c>
      <c r="AI36" s="19" t="str">
        <f t="shared" si="4"/>
        <v/>
      </c>
      <c r="AJ36" s="20" t="str">
        <f>IF(AI36="","",IF(AI36&gt;=Resultados!$C$6,"Esperado",IF(AI36&gt;=Resultados!$C$7,"En desarrollo","Requiere apoyo")))</f>
        <v/>
      </c>
      <c r="AK36" s="19" t="str">
        <f t="shared" si="5"/>
        <v/>
      </c>
      <c r="AL36" s="20" t="str">
        <f>IF(AK36="","",IF(AK36&gt;=Resultados!$C$6,"Esperado",IF(AK36&gt;=Resultados!$C$7,"En desarrollo","Requiere apoyo")))</f>
        <v/>
      </c>
      <c r="AM36" s="19" t="str">
        <f t="shared" si="6"/>
        <v/>
      </c>
      <c r="AN36" s="20" t="str">
        <f>IF(AM36="","",IF(AM36&gt;=Resultados!$C$6,"Esperado",IF(AM36&gt;=Resultados!$C$7,"En desarrollo","Requiere apoyo")))</f>
        <v/>
      </c>
      <c r="AO36" s="19" t="str">
        <f t="shared" si="7"/>
        <v/>
      </c>
      <c r="AP36" s="20" t="str">
        <f>IF(AO36="","",IF(AO36&gt;=Resultados!$C$6,"Esperado",IF(AO36&gt;=Resultados!$C$7,"En desarrollo","Requiere apoyo")))</f>
        <v/>
      </c>
    </row>
    <row r="37" spans="1:42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G37" s="19" t="str">
        <f t="shared" si="3"/>
        <v/>
      </c>
      <c r="AH37" s="20" t="str">
        <f>IF(AG37="","",IF(AG37&gt;=Resultados!$C$6,"Esperado",IF(AG37&gt;=Resultados!$C$7,"En desarrollo","Requiere apoyo")))</f>
        <v/>
      </c>
      <c r="AI37" s="19" t="str">
        <f t="shared" si="4"/>
        <v/>
      </c>
      <c r="AJ37" s="20" t="str">
        <f>IF(AI37="","",IF(AI37&gt;=Resultados!$C$6,"Esperado",IF(AI37&gt;=Resultados!$C$7,"En desarrollo","Requiere apoyo")))</f>
        <v/>
      </c>
      <c r="AK37" s="19" t="str">
        <f t="shared" si="5"/>
        <v/>
      </c>
      <c r="AL37" s="20" t="str">
        <f>IF(AK37="","",IF(AK37&gt;=Resultados!$C$6,"Esperado",IF(AK37&gt;=Resultados!$C$7,"En desarrollo","Requiere apoyo")))</f>
        <v/>
      </c>
      <c r="AM37" s="19" t="str">
        <f t="shared" si="6"/>
        <v/>
      </c>
      <c r="AN37" s="20" t="str">
        <f>IF(AM37="","",IF(AM37&gt;=Resultados!$C$6,"Esperado",IF(AM37&gt;=Resultados!$C$7,"En desarrollo","Requiere apoyo")))</f>
        <v/>
      </c>
      <c r="AO37" s="19" t="str">
        <f t="shared" si="7"/>
        <v/>
      </c>
      <c r="AP37" s="20" t="str">
        <f>IF(AO37="","",IF(AO37&gt;=Resultados!$C$6,"Esperado",IF(AO37&gt;=Resultados!$C$7,"En desarrollo","Requiere apoyo")))</f>
        <v/>
      </c>
    </row>
    <row r="38" spans="1:42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G38" s="19" t="str">
        <f t="shared" si="3"/>
        <v/>
      </c>
      <c r="AH38" s="20" t="str">
        <f>IF(AG38="","",IF(AG38&gt;=Resultados!$C$6,"Esperado",IF(AG38&gt;=Resultados!$C$7,"En desarrollo","Requiere apoyo")))</f>
        <v/>
      </c>
      <c r="AI38" s="19" t="str">
        <f t="shared" si="4"/>
        <v/>
      </c>
      <c r="AJ38" s="20" t="str">
        <f>IF(AI38="","",IF(AI38&gt;=Resultados!$C$6,"Esperado",IF(AI38&gt;=Resultados!$C$7,"En desarrollo","Requiere apoyo")))</f>
        <v/>
      </c>
      <c r="AK38" s="19" t="str">
        <f t="shared" si="5"/>
        <v/>
      </c>
      <c r="AL38" s="20" t="str">
        <f>IF(AK38="","",IF(AK38&gt;=Resultados!$C$6,"Esperado",IF(AK38&gt;=Resultados!$C$7,"En desarrollo","Requiere apoyo")))</f>
        <v/>
      </c>
      <c r="AM38" s="19" t="str">
        <f t="shared" si="6"/>
        <v/>
      </c>
      <c r="AN38" s="20" t="str">
        <f>IF(AM38="","",IF(AM38&gt;=Resultados!$C$6,"Esperado",IF(AM38&gt;=Resultados!$C$7,"En desarrollo","Requiere apoyo")))</f>
        <v/>
      </c>
      <c r="AO38" s="19" t="str">
        <f t="shared" si="7"/>
        <v/>
      </c>
      <c r="AP38" s="20" t="str">
        <f>IF(AO38="","",IF(AO38&gt;=Resultados!$C$6,"Esperado",IF(AO38&gt;=Resultados!$C$7,"En desarrollo","Requiere apoyo")))</f>
        <v/>
      </c>
    </row>
    <row r="39" spans="1:42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G39" s="19" t="str">
        <f t="shared" si="3"/>
        <v/>
      </c>
      <c r="AH39" s="20" t="str">
        <f>IF(AG39="","",IF(AG39&gt;=Resultados!$C$6,"Esperado",IF(AG39&gt;=Resultados!$C$7,"En desarrollo","Requiere apoyo")))</f>
        <v/>
      </c>
      <c r="AI39" s="19" t="str">
        <f t="shared" si="4"/>
        <v/>
      </c>
      <c r="AJ39" s="20" t="str">
        <f>IF(AI39="","",IF(AI39&gt;=Resultados!$C$6,"Esperado",IF(AI39&gt;=Resultados!$C$7,"En desarrollo","Requiere apoyo")))</f>
        <v/>
      </c>
      <c r="AK39" s="19" t="str">
        <f t="shared" si="5"/>
        <v/>
      </c>
      <c r="AL39" s="20" t="str">
        <f>IF(AK39="","",IF(AK39&gt;=Resultados!$C$6,"Esperado",IF(AK39&gt;=Resultados!$C$7,"En desarrollo","Requiere apoyo")))</f>
        <v/>
      </c>
      <c r="AM39" s="19" t="str">
        <f t="shared" si="6"/>
        <v/>
      </c>
      <c r="AN39" s="20" t="str">
        <f>IF(AM39="","",IF(AM39&gt;=Resultados!$C$6,"Esperado",IF(AM39&gt;=Resultados!$C$7,"En desarrollo","Requiere apoyo")))</f>
        <v/>
      </c>
      <c r="AO39" s="19" t="str">
        <f t="shared" si="7"/>
        <v/>
      </c>
      <c r="AP39" s="20" t="str">
        <f>IF(AO39="","",IF(AO39&gt;=Resultados!$C$6,"Esperado",IF(AO39&gt;=Resultados!$C$7,"En desarrollo","Requiere apoyo")))</f>
        <v/>
      </c>
    </row>
    <row r="40" spans="1:42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G40" s="19" t="str">
        <f t="shared" si="3"/>
        <v/>
      </c>
      <c r="AH40" s="20" t="str">
        <f>IF(AG40="","",IF(AG40&gt;=Resultados!$C$6,"Esperado",IF(AG40&gt;=Resultados!$C$7,"En desarrollo","Requiere apoyo")))</f>
        <v/>
      </c>
      <c r="AI40" s="19" t="str">
        <f t="shared" si="4"/>
        <v/>
      </c>
      <c r="AJ40" s="20" t="str">
        <f>IF(AI40="","",IF(AI40&gt;=Resultados!$C$6,"Esperado",IF(AI40&gt;=Resultados!$C$7,"En desarrollo","Requiere apoyo")))</f>
        <v/>
      </c>
      <c r="AK40" s="19" t="str">
        <f t="shared" si="5"/>
        <v/>
      </c>
      <c r="AL40" s="20" t="str">
        <f>IF(AK40="","",IF(AK40&gt;=Resultados!$C$6,"Esperado",IF(AK40&gt;=Resultados!$C$7,"En desarrollo","Requiere apoyo")))</f>
        <v/>
      </c>
      <c r="AM40" s="19" t="str">
        <f t="shared" si="6"/>
        <v/>
      </c>
      <c r="AN40" s="20" t="str">
        <f>IF(AM40="","",IF(AM40&gt;=Resultados!$C$6,"Esperado",IF(AM40&gt;=Resultados!$C$7,"En desarrollo","Requiere apoyo")))</f>
        <v/>
      </c>
      <c r="AO40" s="19" t="str">
        <f t="shared" si="7"/>
        <v/>
      </c>
      <c r="AP40" s="20" t="str">
        <f>IF(AO40="","",IF(AO40&gt;=Resultados!$C$6,"Esperado",IF(AO40&gt;=Resultados!$C$7,"En desarrollo","Requiere apoyo")))</f>
        <v/>
      </c>
    </row>
    <row r="41" spans="1:42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G41" s="19" t="str">
        <f t="shared" si="3"/>
        <v/>
      </c>
      <c r="AH41" s="20" t="str">
        <f>IF(AG41="","",IF(AG41&gt;=Resultados!$C$6,"Esperado",IF(AG41&gt;=Resultados!$C$7,"En desarrollo","Requiere apoyo")))</f>
        <v/>
      </c>
      <c r="AI41" s="19" t="str">
        <f t="shared" si="4"/>
        <v/>
      </c>
      <c r="AJ41" s="20" t="str">
        <f>IF(AI41="","",IF(AI41&gt;=Resultados!$C$6,"Esperado",IF(AI41&gt;=Resultados!$C$7,"En desarrollo","Requiere apoyo")))</f>
        <v/>
      </c>
      <c r="AK41" s="19" t="str">
        <f t="shared" si="5"/>
        <v/>
      </c>
      <c r="AL41" s="20" t="str">
        <f>IF(AK41="","",IF(AK41&gt;=Resultados!$C$6,"Esperado",IF(AK41&gt;=Resultados!$C$7,"En desarrollo","Requiere apoyo")))</f>
        <v/>
      </c>
      <c r="AM41" s="19" t="str">
        <f t="shared" si="6"/>
        <v/>
      </c>
      <c r="AN41" s="20" t="str">
        <f>IF(AM41="","",IF(AM41&gt;=Resultados!$C$6,"Esperado",IF(AM41&gt;=Resultados!$C$7,"En desarrollo","Requiere apoyo")))</f>
        <v/>
      </c>
      <c r="AO41" s="19" t="str">
        <f t="shared" si="7"/>
        <v/>
      </c>
      <c r="AP41" s="20" t="str">
        <f>IF(AO41="","",IF(AO41&gt;=Resultados!$C$6,"Esperado",IF(AO41&gt;=Resultados!$C$7,"En desarrollo","Requiere apoyo")))</f>
        <v/>
      </c>
    </row>
    <row r="42" spans="1:42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G42" s="19" t="str">
        <f t="shared" si="3"/>
        <v/>
      </c>
      <c r="AH42" s="20" t="str">
        <f>IF(AG42="","",IF(AG42&gt;=Resultados!$C$6,"Esperado",IF(AG42&gt;=Resultados!$C$7,"En desarrollo","Requiere apoyo")))</f>
        <v/>
      </c>
      <c r="AI42" s="19" t="str">
        <f t="shared" si="4"/>
        <v/>
      </c>
      <c r="AJ42" s="20" t="str">
        <f>IF(AI42="","",IF(AI42&gt;=Resultados!$C$6,"Esperado",IF(AI42&gt;=Resultados!$C$7,"En desarrollo","Requiere apoyo")))</f>
        <v/>
      </c>
      <c r="AK42" s="19" t="str">
        <f t="shared" si="5"/>
        <v/>
      </c>
      <c r="AL42" s="20" t="str">
        <f>IF(AK42="","",IF(AK42&gt;=Resultados!$C$6,"Esperado",IF(AK42&gt;=Resultados!$C$7,"En desarrollo","Requiere apoyo")))</f>
        <v/>
      </c>
      <c r="AM42" s="19" t="str">
        <f t="shared" si="6"/>
        <v/>
      </c>
      <c r="AN42" s="20" t="str">
        <f>IF(AM42="","",IF(AM42&gt;=Resultados!$C$6,"Esperado",IF(AM42&gt;=Resultados!$C$7,"En desarrollo","Requiere apoyo")))</f>
        <v/>
      </c>
      <c r="AO42" s="19" t="str">
        <f t="shared" si="7"/>
        <v/>
      </c>
      <c r="AP42" s="20" t="str">
        <f>IF(AO42="","",IF(AO42&gt;=Resultados!$C$6,"Esperado",IF(AO42&gt;=Resultados!$C$7,"En desarrollo","Requiere apoyo")))</f>
        <v/>
      </c>
    </row>
    <row r="43" spans="1:42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G43" s="19" t="str">
        <f t="shared" si="3"/>
        <v/>
      </c>
      <c r="AH43" s="20" t="str">
        <f>IF(AG43="","",IF(AG43&gt;=Resultados!$C$6,"Esperado",IF(AG43&gt;=Resultados!$C$7,"En desarrollo","Requiere apoyo")))</f>
        <v/>
      </c>
      <c r="AI43" s="19" t="str">
        <f t="shared" si="4"/>
        <v/>
      </c>
      <c r="AJ43" s="20" t="str">
        <f>IF(AI43="","",IF(AI43&gt;=Resultados!$C$6,"Esperado",IF(AI43&gt;=Resultados!$C$7,"En desarrollo","Requiere apoyo")))</f>
        <v/>
      </c>
      <c r="AK43" s="19" t="str">
        <f t="shared" si="5"/>
        <v/>
      </c>
      <c r="AL43" s="20" t="str">
        <f>IF(AK43="","",IF(AK43&gt;=Resultados!$C$6,"Esperado",IF(AK43&gt;=Resultados!$C$7,"En desarrollo","Requiere apoyo")))</f>
        <v/>
      </c>
      <c r="AM43" s="19" t="str">
        <f t="shared" si="6"/>
        <v/>
      </c>
      <c r="AN43" s="20" t="str">
        <f>IF(AM43="","",IF(AM43&gt;=Resultados!$C$6,"Esperado",IF(AM43&gt;=Resultados!$C$7,"En desarrollo","Requiere apoyo")))</f>
        <v/>
      </c>
      <c r="AO43" s="19" t="str">
        <f t="shared" si="7"/>
        <v/>
      </c>
      <c r="AP43" s="20" t="str">
        <f>IF(AO43="","",IF(AO43&gt;=Resultados!$C$6,"Esperado",IF(AO43&gt;=Resultados!$C$7,"En desarrollo","Requiere apoyo")))</f>
        <v/>
      </c>
    </row>
    <row r="44" spans="1:42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G44" s="19" t="str">
        <f t="shared" si="3"/>
        <v/>
      </c>
      <c r="AH44" s="20" t="str">
        <f>IF(AG44="","",IF(AG44&gt;=Resultados!$C$6,"Esperado",IF(AG44&gt;=Resultados!$C$7,"En desarrollo","Requiere apoyo")))</f>
        <v/>
      </c>
      <c r="AI44" s="19" t="str">
        <f t="shared" si="4"/>
        <v/>
      </c>
      <c r="AJ44" s="20" t="str">
        <f>IF(AI44="","",IF(AI44&gt;=Resultados!$C$6,"Esperado",IF(AI44&gt;=Resultados!$C$7,"En desarrollo","Requiere apoyo")))</f>
        <v/>
      </c>
      <c r="AK44" s="19" t="str">
        <f t="shared" si="5"/>
        <v/>
      </c>
      <c r="AL44" s="20" t="str">
        <f>IF(AK44="","",IF(AK44&gt;=Resultados!$C$6,"Esperado",IF(AK44&gt;=Resultados!$C$7,"En desarrollo","Requiere apoyo")))</f>
        <v/>
      </c>
      <c r="AM44" s="19" t="str">
        <f t="shared" si="6"/>
        <v/>
      </c>
      <c r="AN44" s="20" t="str">
        <f>IF(AM44="","",IF(AM44&gt;=Resultados!$C$6,"Esperado",IF(AM44&gt;=Resultados!$C$7,"En desarrollo","Requiere apoyo")))</f>
        <v/>
      </c>
      <c r="AO44" s="19" t="str">
        <f t="shared" si="7"/>
        <v/>
      </c>
      <c r="AP44" s="20" t="str">
        <f>IF(AO44="","",IF(AO44&gt;=Resultados!$C$6,"Esperado",IF(AO44&gt;=Resultados!$C$7,"En desarrollo","Requiere apoyo")))</f>
        <v/>
      </c>
    </row>
    <row r="45" spans="1:42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G45" s="19" t="str">
        <f t="shared" si="3"/>
        <v/>
      </c>
      <c r="AH45" s="20" t="str">
        <f>IF(AG45="","",IF(AG45&gt;=Resultados!$C$6,"Esperado",IF(AG45&gt;=Resultados!$C$7,"En desarrollo","Requiere apoyo")))</f>
        <v/>
      </c>
      <c r="AI45" s="19" t="str">
        <f t="shared" si="4"/>
        <v/>
      </c>
      <c r="AJ45" s="20" t="str">
        <f>IF(AI45="","",IF(AI45&gt;=Resultados!$C$6,"Esperado",IF(AI45&gt;=Resultados!$C$7,"En desarrollo","Requiere apoyo")))</f>
        <v/>
      </c>
      <c r="AK45" s="19" t="str">
        <f t="shared" si="5"/>
        <v/>
      </c>
      <c r="AL45" s="20" t="str">
        <f>IF(AK45="","",IF(AK45&gt;=Resultados!$C$6,"Esperado",IF(AK45&gt;=Resultados!$C$7,"En desarrollo","Requiere apoyo")))</f>
        <v/>
      </c>
      <c r="AM45" s="19" t="str">
        <f t="shared" si="6"/>
        <v/>
      </c>
      <c r="AN45" s="20" t="str">
        <f>IF(AM45="","",IF(AM45&gt;=Resultados!$C$6,"Esperado",IF(AM45&gt;=Resultados!$C$7,"En desarrollo","Requiere apoyo")))</f>
        <v/>
      </c>
      <c r="AO45" s="19" t="str">
        <f t="shared" si="7"/>
        <v/>
      </c>
      <c r="AP45" s="20" t="str">
        <f>IF(AO45="","",IF(AO45&gt;=Resultados!$C$6,"Esperado",IF(AO45&gt;=Resultados!$C$7,"En desarrollo","Requiere apoyo")))</f>
        <v/>
      </c>
    </row>
    <row r="46" spans="1:42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G46" s="19" t="str">
        <f t="shared" si="3"/>
        <v/>
      </c>
      <c r="AH46" s="20" t="str">
        <f>IF(AG46="","",IF(AG46&gt;=Resultados!$C$6,"Esperado",IF(AG46&gt;=Resultados!$C$7,"En desarrollo","Requiere apoyo")))</f>
        <v/>
      </c>
      <c r="AI46" s="19" t="str">
        <f t="shared" si="4"/>
        <v/>
      </c>
      <c r="AJ46" s="20" t="str">
        <f>IF(AI46="","",IF(AI46&gt;=Resultados!$C$6,"Esperado",IF(AI46&gt;=Resultados!$C$7,"En desarrollo","Requiere apoyo")))</f>
        <v/>
      </c>
      <c r="AK46" s="19" t="str">
        <f t="shared" si="5"/>
        <v/>
      </c>
      <c r="AL46" s="20" t="str">
        <f>IF(AK46="","",IF(AK46&gt;=Resultados!$C$6,"Esperado",IF(AK46&gt;=Resultados!$C$7,"En desarrollo","Requiere apoyo")))</f>
        <v/>
      </c>
      <c r="AM46" s="19" t="str">
        <f t="shared" si="6"/>
        <v/>
      </c>
      <c r="AN46" s="20" t="str">
        <f>IF(AM46="","",IF(AM46&gt;=Resultados!$C$6,"Esperado",IF(AM46&gt;=Resultados!$C$7,"En desarrollo","Requiere apoyo")))</f>
        <v/>
      </c>
      <c r="AO46" s="19" t="str">
        <f t="shared" si="7"/>
        <v/>
      </c>
      <c r="AP46" s="20" t="str">
        <f>IF(AO46="","",IF(AO46&gt;=Resultados!$C$6,"Esperado",IF(AO46&gt;=Resultados!$C$7,"En desarrollo","Requiere apoyo")))</f>
        <v/>
      </c>
    </row>
    <row r="47" spans="1:42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G47" s="19" t="str">
        <f t="shared" si="3"/>
        <v/>
      </c>
      <c r="AH47" s="20" t="str">
        <f>IF(AG47="","",IF(AG47&gt;=Resultados!$C$6,"Esperado",IF(AG47&gt;=Resultados!$C$7,"En desarrollo","Requiere apoyo")))</f>
        <v/>
      </c>
      <c r="AI47" s="19" t="str">
        <f t="shared" si="4"/>
        <v/>
      </c>
      <c r="AJ47" s="20" t="str">
        <f>IF(AI47="","",IF(AI47&gt;=Resultados!$C$6,"Esperado",IF(AI47&gt;=Resultados!$C$7,"En desarrollo","Requiere apoyo")))</f>
        <v/>
      </c>
      <c r="AK47" s="19" t="str">
        <f t="shared" si="5"/>
        <v/>
      </c>
      <c r="AL47" s="20" t="str">
        <f>IF(AK47="","",IF(AK47&gt;=Resultados!$C$6,"Esperado",IF(AK47&gt;=Resultados!$C$7,"En desarrollo","Requiere apoyo")))</f>
        <v/>
      </c>
      <c r="AM47" s="19" t="str">
        <f t="shared" si="6"/>
        <v/>
      </c>
      <c r="AN47" s="20" t="str">
        <f>IF(AM47="","",IF(AM47&gt;=Resultados!$C$6,"Esperado",IF(AM47&gt;=Resultados!$C$7,"En desarrollo","Requiere apoyo")))</f>
        <v/>
      </c>
      <c r="AO47" s="19" t="str">
        <f t="shared" si="7"/>
        <v/>
      </c>
      <c r="AP47" s="20" t="str">
        <f>IF(AO47="","",IF(AO47&gt;=Resultados!$C$6,"Esperado",IF(AO47&gt;=Resultados!$C$7,"En desarrollo","Requiere apoyo")))</f>
        <v/>
      </c>
    </row>
    <row r="48" spans="1:42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G48" s="19" t="str">
        <f t="shared" si="3"/>
        <v/>
      </c>
      <c r="AH48" s="20" t="str">
        <f>IF(AG48="","",IF(AG48&gt;=Resultados!$C$6,"Esperado",IF(AG48&gt;=Resultados!$C$7,"En desarrollo","Requiere apoyo")))</f>
        <v/>
      </c>
      <c r="AI48" s="19" t="str">
        <f t="shared" si="4"/>
        <v/>
      </c>
      <c r="AJ48" s="20" t="str">
        <f>IF(AI48="","",IF(AI48&gt;=Resultados!$C$6,"Esperado",IF(AI48&gt;=Resultados!$C$7,"En desarrollo","Requiere apoyo")))</f>
        <v/>
      </c>
      <c r="AK48" s="19" t="str">
        <f t="shared" si="5"/>
        <v/>
      </c>
      <c r="AL48" s="20" t="str">
        <f>IF(AK48="","",IF(AK48&gt;=Resultados!$C$6,"Esperado",IF(AK48&gt;=Resultados!$C$7,"En desarrollo","Requiere apoyo")))</f>
        <v/>
      </c>
      <c r="AM48" s="19" t="str">
        <f t="shared" si="6"/>
        <v/>
      </c>
      <c r="AN48" s="20" t="str">
        <f>IF(AM48="","",IF(AM48&gt;=Resultados!$C$6,"Esperado",IF(AM48&gt;=Resultados!$C$7,"En desarrollo","Requiere apoyo")))</f>
        <v/>
      </c>
      <c r="AO48" s="19" t="str">
        <f t="shared" si="7"/>
        <v/>
      </c>
      <c r="AP48" s="20" t="str">
        <f>IF(AO48="","",IF(AO48&gt;=Resultados!$C$6,"Esperado",IF(AO48&gt;=Resultados!$C$7,"En desarrollo","Requiere apoyo")))</f>
        <v/>
      </c>
    </row>
    <row r="49" spans="1:42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G49" s="19" t="str">
        <f t="shared" si="3"/>
        <v/>
      </c>
      <c r="AH49" s="20" t="str">
        <f>IF(AG49="","",IF(AG49&gt;=Resultados!$C$6,"Esperado",IF(AG49&gt;=Resultados!$C$7,"En desarrollo","Requiere apoyo")))</f>
        <v/>
      </c>
      <c r="AI49" s="19" t="str">
        <f t="shared" si="4"/>
        <v/>
      </c>
      <c r="AJ49" s="20" t="str">
        <f>IF(AI49="","",IF(AI49&gt;=Resultados!$C$6,"Esperado",IF(AI49&gt;=Resultados!$C$7,"En desarrollo","Requiere apoyo")))</f>
        <v/>
      </c>
      <c r="AK49" s="19" t="str">
        <f t="shared" si="5"/>
        <v/>
      </c>
      <c r="AL49" s="20" t="str">
        <f>IF(AK49="","",IF(AK49&gt;=Resultados!$C$6,"Esperado",IF(AK49&gt;=Resultados!$C$7,"En desarrollo","Requiere apoyo")))</f>
        <v/>
      </c>
      <c r="AM49" s="19" t="str">
        <f t="shared" si="6"/>
        <v/>
      </c>
      <c r="AN49" s="20" t="str">
        <f>IF(AM49="","",IF(AM49&gt;=Resultados!$C$6,"Esperado",IF(AM49&gt;=Resultados!$C$7,"En desarrollo","Requiere apoyo")))</f>
        <v/>
      </c>
      <c r="AO49" s="19" t="str">
        <f t="shared" si="7"/>
        <v/>
      </c>
      <c r="AP49" s="20" t="str">
        <f>IF(AO49="","",IF(AO49&gt;=Resultados!$C$6,"Esperado",IF(AO49&gt;=Resultados!$C$7,"En desarrollo","Requiere apoyo")))</f>
        <v/>
      </c>
    </row>
    <row r="50" spans="1:42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G50" s="19" t="str">
        <f t="shared" si="3"/>
        <v/>
      </c>
      <c r="AH50" s="20" t="str">
        <f>IF(AG50="","",IF(AG50&gt;=Resultados!$C$6,"Esperado",IF(AG50&gt;=Resultados!$C$7,"En desarrollo","Requiere apoyo")))</f>
        <v/>
      </c>
      <c r="AI50" s="19" t="str">
        <f t="shared" si="4"/>
        <v/>
      </c>
      <c r="AJ50" s="20" t="str">
        <f>IF(AI50="","",IF(AI50&gt;=Resultados!$C$6,"Esperado",IF(AI50&gt;=Resultados!$C$7,"En desarrollo","Requiere apoyo")))</f>
        <v/>
      </c>
      <c r="AK50" s="19" t="str">
        <f t="shared" si="5"/>
        <v/>
      </c>
      <c r="AL50" s="20" t="str">
        <f>IF(AK50="","",IF(AK50&gt;=Resultados!$C$6,"Esperado",IF(AK50&gt;=Resultados!$C$7,"En desarrollo","Requiere apoyo")))</f>
        <v/>
      </c>
      <c r="AM50" s="19" t="str">
        <f t="shared" si="6"/>
        <v/>
      </c>
      <c r="AN50" s="20" t="str">
        <f>IF(AM50="","",IF(AM50&gt;=Resultados!$C$6,"Esperado",IF(AM50&gt;=Resultados!$C$7,"En desarrollo","Requiere apoyo")))</f>
        <v/>
      </c>
      <c r="AO50" s="19" t="str">
        <f t="shared" si="7"/>
        <v/>
      </c>
      <c r="AP50" s="20" t="str">
        <f>IF(AO50="","",IF(AO50&gt;=Resultados!$C$6,"Esperado",IF(AO50&gt;=Resultados!$C$7,"En desarrollo","Requiere apoyo")))</f>
        <v/>
      </c>
    </row>
    <row r="51" spans="1:42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G51" s="19" t="str">
        <f t="shared" si="3"/>
        <v/>
      </c>
      <c r="AH51" s="20" t="str">
        <f>IF(AG51="","",IF(AG51&gt;=Resultados!$C$6,"Esperado",IF(AG51&gt;=Resultados!$C$7,"En desarrollo","Requiere apoyo")))</f>
        <v/>
      </c>
      <c r="AI51" s="19" t="str">
        <f t="shared" si="4"/>
        <v/>
      </c>
      <c r="AJ51" s="20" t="str">
        <f>IF(AI51="","",IF(AI51&gt;=Resultados!$C$6,"Esperado",IF(AI51&gt;=Resultados!$C$7,"En desarrollo","Requiere apoyo")))</f>
        <v/>
      </c>
      <c r="AK51" s="19" t="str">
        <f t="shared" si="5"/>
        <v/>
      </c>
      <c r="AL51" s="20" t="str">
        <f>IF(AK51="","",IF(AK51&gt;=Resultados!$C$6,"Esperado",IF(AK51&gt;=Resultados!$C$7,"En desarrollo","Requiere apoyo")))</f>
        <v/>
      </c>
      <c r="AM51" s="19" t="str">
        <f t="shared" si="6"/>
        <v/>
      </c>
      <c r="AN51" s="20" t="str">
        <f>IF(AM51="","",IF(AM51&gt;=Resultados!$C$6,"Esperado",IF(AM51&gt;=Resultados!$C$7,"En desarrollo","Requiere apoyo")))</f>
        <v/>
      </c>
      <c r="AO51" s="19" t="str">
        <f t="shared" si="7"/>
        <v/>
      </c>
      <c r="AP51" s="20" t="str">
        <f>IF(AO51="","",IF(AO51&gt;=Resultados!$C$6,"Esperado",IF(AO51&gt;=Resultados!$C$7,"En desarrollo","Requiere apoyo")))</f>
        <v/>
      </c>
    </row>
    <row r="52" spans="1:42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G52" s="19" t="str">
        <f t="shared" si="3"/>
        <v/>
      </c>
      <c r="AH52" s="20" t="str">
        <f>IF(AG52="","",IF(AG52&gt;=Resultados!$C$6,"Esperado",IF(AG52&gt;=Resultados!$C$7,"En desarrollo","Requiere apoyo")))</f>
        <v/>
      </c>
      <c r="AI52" s="19" t="str">
        <f t="shared" si="4"/>
        <v/>
      </c>
      <c r="AJ52" s="20" t="str">
        <f>IF(AI52="","",IF(AI52&gt;=Resultados!$C$6,"Esperado",IF(AI52&gt;=Resultados!$C$7,"En desarrollo","Requiere apoyo")))</f>
        <v/>
      </c>
      <c r="AK52" s="19" t="str">
        <f t="shared" si="5"/>
        <v/>
      </c>
      <c r="AL52" s="20" t="str">
        <f>IF(AK52="","",IF(AK52&gt;=Resultados!$C$6,"Esperado",IF(AK52&gt;=Resultados!$C$7,"En desarrollo","Requiere apoyo")))</f>
        <v/>
      </c>
      <c r="AM52" s="19" t="str">
        <f t="shared" si="6"/>
        <v/>
      </c>
      <c r="AN52" s="20" t="str">
        <f>IF(AM52="","",IF(AM52&gt;=Resultados!$C$6,"Esperado",IF(AM52&gt;=Resultados!$C$7,"En desarrollo","Requiere apoyo")))</f>
        <v/>
      </c>
      <c r="AO52" s="19" t="str">
        <f t="shared" si="7"/>
        <v/>
      </c>
      <c r="AP52" s="20" t="str">
        <f>IF(AO52="","",IF(AO52&gt;=Resultados!$C$6,"Esperado",IF(AO52&gt;=Resultados!$C$7,"En desarrollo","Requiere apoyo")))</f>
        <v/>
      </c>
    </row>
    <row r="53" spans="1:42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G53" s="19" t="str">
        <f t="shared" si="3"/>
        <v/>
      </c>
      <c r="AH53" s="20" t="str">
        <f>IF(AG53="","",IF(AG53&gt;=Resultados!$C$6,"Esperado",IF(AG53&gt;=Resultados!$C$7,"En desarrollo","Requiere apoyo")))</f>
        <v/>
      </c>
      <c r="AI53" s="19" t="str">
        <f t="shared" si="4"/>
        <v/>
      </c>
      <c r="AJ53" s="20" t="str">
        <f>IF(AI53="","",IF(AI53&gt;=Resultados!$C$6,"Esperado",IF(AI53&gt;=Resultados!$C$7,"En desarrollo","Requiere apoyo")))</f>
        <v/>
      </c>
      <c r="AK53" s="19" t="str">
        <f t="shared" si="5"/>
        <v/>
      </c>
      <c r="AL53" s="20" t="str">
        <f>IF(AK53="","",IF(AK53&gt;=Resultados!$C$6,"Esperado",IF(AK53&gt;=Resultados!$C$7,"En desarrollo","Requiere apoyo")))</f>
        <v/>
      </c>
      <c r="AM53" s="19" t="str">
        <f t="shared" si="6"/>
        <v/>
      </c>
      <c r="AN53" s="20" t="str">
        <f>IF(AM53="","",IF(AM53&gt;=Resultados!$C$6,"Esperado",IF(AM53&gt;=Resultados!$C$7,"En desarrollo","Requiere apoyo")))</f>
        <v/>
      </c>
      <c r="AO53" s="19" t="str">
        <f t="shared" si="7"/>
        <v/>
      </c>
      <c r="AP53" s="20" t="str">
        <f>IF(AO53="","",IF(AO53&gt;=Resultados!$C$6,"Esperado",IF(AO53&gt;=Resultados!$C$7,"En desarrollo","Requiere apoyo")))</f>
        <v/>
      </c>
    </row>
    <row r="54" spans="1:42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G54" s="19" t="str">
        <f t="shared" si="3"/>
        <v/>
      </c>
      <c r="AH54" s="20" t="str">
        <f>IF(AG54="","",IF(AG54&gt;=Resultados!$C$6,"Esperado",IF(AG54&gt;=Resultados!$C$7,"En desarrollo","Requiere apoyo")))</f>
        <v/>
      </c>
      <c r="AI54" s="19" t="str">
        <f t="shared" si="4"/>
        <v/>
      </c>
      <c r="AJ54" s="20" t="str">
        <f>IF(AI54="","",IF(AI54&gt;=Resultados!$C$6,"Esperado",IF(AI54&gt;=Resultados!$C$7,"En desarrollo","Requiere apoyo")))</f>
        <v/>
      </c>
      <c r="AK54" s="19" t="str">
        <f t="shared" si="5"/>
        <v/>
      </c>
      <c r="AL54" s="20" t="str">
        <f>IF(AK54="","",IF(AK54&gt;=Resultados!$C$6,"Esperado",IF(AK54&gt;=Resultados!$C$7,"En desarrollo","Requiere apoyo")))</f>
        <v/>
      </c>
      <c r="AM54" s="19" t="str">
        <f t="shared" si="6"/>
        <v/>
      </c>
      <c r="AN54" s="20" t="str">
        <f>IF(AM54="","",IF(AM54&gt;=Resultados!$C$6,"Esperado",IF(AM54&gt;=Resultados!$C$7,"En desarrollo","Requiere apoyo")))</f>
        <v/>
      </c>
      <c r="AO54" s="19" t="str">
        <f t="shared" si="7"/>
        <v/>
      </c>
      <c r="AP54" s="20" t="str">
        <f>IF(AO54="","",IF(AO54&gt;=Resultados!$C$6,"Esperado",IF(AO54&gt;=Resultados!$C$7,"En desarrollo","Requiere apoyo")))</f>
        <v/>
      </c>
    </row>
  </sheetData>
  <mergeCells count="32">
    <mergeCell ref="AK8:AK9"/>
    <mergeCell ref="AL8:AL9"/>
    <mergeCell ref="AM7:AN7"/>
    <mergeCell ref="AM8:AM9"/>
    <mergeCell ref="AN8:AN9"/>
    <mergeCell ref="AO7:AP7"/>
    <mergeCell ref="AO8:AO9"/>
    <mergeCell ref="AP8:AP9"/>
    <mergeCell ref="F6:S6"/>
    <mergeCell ref="T6:AE6"/>
    <mergeCell ref="AG6:AP6"/>
    <mergeCell ref="AG7:AH7"/>
    <mergeCell ref="AG8:AG9"/>
    <mergeCell ref="AH8:AH9"/>
    <mergeCell ref="AI7:AJ7"/>
    <mergeCell ref="AI8:AI9"/>
    <mergeCell ref="AJ8:AJ9"/>
    <mergeCell ref="AK7:AL7"/>
    <mergeCell ref="A6:A9"/>
    <mergeCell ref="B6:B9"/>
    <mergeCell ref="C6:E6"/>
    <mergeCell ref="C7:C9"/>
    <mergeCell ref="D7:D9"/>
    <mergeCell ref="E7:E9"/>
    <mergeCell ref="A1:AP1"/>
    <mergeCell ref="A2:AP2"/>
    <mergeCell ref="C3:J3"/>
    <mergeCell ref="C4:J4"/>
    <mergeCell ref="K3:L3"/>
    <mergeCell ref="K4:L4"/>
    <mergeCell ref="M3:P3"/>
    <mergeCell ref="M4:P4"/>
  </mergeCells>
  <conditionalFormatting sqref="F10:AE54">
    <cfRule type="expression" dxfId="27" priority="1" stopIfTrue="1">
      <formula>(F10="")*($F10&amp;$G10&amp;$H10&amp;$I10&amp;$J10&amp;$K10&amp;$L10&amp;$M10&amp;$N10&amp;$O10&amp;$P10&amp;$Q10&amp;$R10&amp;$S10&amp;$T10&amp;$U10&amp;$V10&amp;$W10&amp;$X10&amp;$Y10&amp;$Z10&amp;$AA10&amp;$AB10&amp;$AC10&amp;$AD10&amp;$AE10&lt;&gt;"")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AH10:AH54">
    <cfRule type="expression" dxfId="20" priority="8" stopIfTrue="1">
      <formula>AH10="Esperado"</formula>
    </cfRule>
    <cfRule type="expression" dxfId="19" priority="9" stopIfTrue="1">
      <formula>AH10="En desarrollo"</formula>
    </cfRule>
    <cfRule type="expression" dxfId="18" priority="10" stopIfTrue="1">
      <formula>AH10="Requiere apoyo"</formula>
    </cfRule>
  </conditionalFormatting>
  <conditionalFormatting sqref="AJ10:AJ54">
    <cfRule type="expression" dxfId="17" priority="11" stopIfTrue="1">
      <formula>AJ10="Esperado"</formula>
    </cfRule>
    <cfRule type="expression" dxfId="16" priority="12" stopIfTrue="1">
      <formula>AJ10="En desarrollo"</formula>
    </cfRule>
    <cfRule type="expression" dxfId="15" priority="13" stopIfTrue="1">
      <formula>AJ10="Requiere apoyo"</formula>
    </cfRule>
  </conditionalFormatting>
  <conditionalFormatting sqref="AL10:AL54">
    <cfRule type="expression" dxfId="14" priority="14" stopIfTrue="1">
      <formula>AL10="Esperado"</formula>
    </cfRule>
    <cfRule type="expression" dxfId="13" priority="15" stopIfTrue="1">
      <formula>AL10="En desarrollo"</formula>
    </cfRule>
    <cfRule type="expression" dxfId="12" priority="16" stopIfTrue="1">
      <formula>AL10="Requiere apoyo"</formula>
    </cfRule>
  </conditionalFormatting>
  <conditionalFormatting sqref="AN10:AN54">
    <cfRule type="expression" dxfId="11" priority="17" stopIfTrue="1">
      <formula>AN10="Esperado"</formula>
    </cfRule>
    <cfRule type="expression" dxfId="10" priority="18" stopIfTrue="1">
      <formula>AN10="En desarrollo"</formula>
    </cfRule>
    <cfRule type="expression" dxfId="9" priority="19" stopIfTrue="1">
      <formula>AN10="Requiere apoyo"</formula>
    </cfRule>
  </conditionalFormatting>
  <conditionalFormatting sqref="AP10:AP54">
    <cfRule type="expression" dxfId="8" priority="20" stopIfTrue="1">
      <formula>AP10="Esperado"</formula>
    </cfRule>
    <cfRule type="expression" dxfId="7" priority="21" stopIfTrue="1">
      <formula>AP10="En desarrollo"</formula>
    </cfRule>
    <cfRule type="expression" dxfId="6" priority="22" stopIfTrue="1">
      <formula>AP10="Requiere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AE54" xr:uid="{DB35B898-3F6C-4F24-9F54-054BC3F9DB27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8" fitToWidth="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3B82-18B6-4EC3-9FD7-D1DDAAB04B1C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137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138</v>
      </c>
      <c r="B5" s="76" t="s">
        <v>7</v>
      </c>
      <c r="C5" s="76" t="s">
        <v>9</v>
      </c>
      <c r="D5" s="76" t="s">
        <v>10</v>
      </c>
      <c r="E5" s="76" t="s">
        <v>84</v>
      </c>
      <c r="F5" s="77" t="s">
        <v>39</v>
      </c>
      <c r="G5" s="78" t="s">
        <v>14</v>
      </c>
      <c r="H5" s="79" t="s">
        <v>25</v>
      </c>
      <c r="I5" s="80" t="s">
        <v>34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IF(Registro!AH10="","",Registro!AH10)</f>
        <v/>
      </c>
      <c r="G6" s="84" t="str">
        <f>IF(Registro!AJ10="","",Registro!AJ10)</f>
        <v/>
      </c>
      <c r="H6" s="84" t="str">
        <f>IF(Registro!AL10="","",Registro!AL10)</f>
        <v/>
      </c>
      <c r="I6" s="84" t="str">
        <f>IF(Registro!AN10="","",Registro!AN10)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IF(Registro!AH11="","",Registro!AH11)</f>
        <v/>
      </c>
      <c r="G7" s="84" t="str">
        <f>IF(Registro!AJ11="","",Registro!AJ11)</f>
        <v/>
      </c>
      <c r="H7" s="84" t="str">
        <f>IF(Registro!AL11="","",Registro!AL11)</f>
        <v/>
      </c>
      <c r="I7" s="84" t="str">
        <f>IF(Registro!AN11="","",Registro!AN11)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IF(Registro!AH12="","",Registro!AH12)</f>
        <v/>
      </c>
      <c r="G8" s="84" t="str">
        <f>IF(Registro!AJ12="","",Registro!AJ12)</f>
        <v/>
      </c>
      <c r="H8" s="84" t="str">
        <f>IF(Registro!AL12="","",Registro!AL12)</f>
        <v/>
      </c>
      <c r="I8" s="84" t="str">
        <f>IF(Registro!AN12="","",Registro!AN12)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IF(Registro!AH13="","",Registro!AH13)</f>
        <v/>
      </c>
      <c r="G9" s="84" t="str">
        <f>IF(Registro!AJ13="","",Registro!AJ13)</f>
        <v/>
      </c>
      <c r="H9" s="84" t="str">
        <f>IF(Registro!AL13="","",Registro!AL13)</f>
        <v/>
      </c>
      <c r="I9" s="84" t="str">
        <f>IF(Registro!AN13="","",Registro!AN13)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IF(Registro!AH14="","",Registro!AH14)</f>
        <v/>
      </c>
      <c r="G10" s="84" t="str">
        <f>IF(Registro!AJ14="","",Registro!AJ14)</f>
        <v/>
      </c>
      <c r="H10" s="84" t="str">
        <f>IF(Registro!AL14="","",Registro!AL14)</f>
        <v/>
      </c>
      <c r="I10" s="84" t="str">
        <f>IF(Registro!AN14="","",Registro!AN14)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IF(Registro!AH15="","",Registro!AH15)</f>
        <v/>
      </c>
      <c r="G11" s="84" t="str">
        <f>IF(Registro!AJ15="","",Registro!AJ15)</f>
        <v/>
      </c>
      <c r="H11" s="84" t="str">
        <f>IF(Registro!AL15="","",Registro!AL15)</f>
        <v/>
      </c>
      <c r="I11" s="84" t="str">
        <f>IF(Registro!AN15="","",Registro!AN15)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IF(Registro!AH16="","",Registro!AH16)</f>
        <v/>
      </c>
      <c r="G12" s="84" t="str">
        <f>IF(Registro!AJ16="","",Registro!AJ16)</f>
        <v/>
      </c>
      <c r="H12" s="84" t="str">
        <f>IF(Registro!AL16="","",Registro!AL16)</f>
        <v/>
      </c>
      <c r="I12" s="84" t="str">
        <f>IF(Registro!AN16="","",Registro!AN16)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IF(Registro!AH17="","",Registro!AH17)</f>
        <v/>
      </c>
      <c r="G13" s="84" t="str">
        <f>IF(Registro!AJ17="","",Registro!AJ17)</f>
        <v/>
      </c>
      <c r="H13" s="84" t="str">
        <f>IF(Registro!AL17="","",Registro!AL17)</f>
        <v/>
      </c>
      <c r="I13" s="84" t="str">
        <f>IF(Registro!AN17="","",Registro!AN17)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IF(Registro!AH18="","",Registro!AH18)</f>
        <v/>
      </c>
      <c r="G14" s="84" t="str">
        <f>IF(Registro!AJ18="","",Registro!AJ18)</f>
        <v/>
      </c>
      <c r="H14" s="84" t="str">
        <f>IF(Registro!AL18="","",Registro!AL18)</f>
        <v/>
      </c>
      <c r="I14" s="84" t="str">
        <f>IF(Registro!AN18="","",Registro!AN18)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IF(Registro!AH19="","",Registro!AH19)</f>
        <v/>
      </c>
      <c r="G15" s="84" t="str">
        <f>IF(Registro!AJ19="","",Registro!AJ19)</f>
        <v/>
      </c>
      <c r="H15" s="84" t="str">
        <f>IF(Registro!AL19="","",Registro!AL19)</f>
        <v/>
      </c>
      <c r="I15" s="84" t="str">
        <f>IF(Registro!AN19="","",Registro!AN19)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IF(Registro!AH20="","",Registro!AH20)</f>
        <v/>
      </c>
      <c r="G16" s="84" t="str">
        <f>IF(Registro!AJ20="","",Registro!AJ20)</f>
        <v/>
      </c>
      <c r="H16" s="84" t="str">
        <f>IF(Registro!AL20="","",Registro!AL20)</f>
        <v/>
      </c>
      <c r="I16" s="84" t="str">
        <f>IF(Registro!AN20="","",Registro!AN20)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IF(Registro!AH21="","",Registro!AH21)</f>
        <v/>
      </c>
      <c r="G17" s="84" t="str">
        <f>IF(Registro!AJ21="","",Registro!AJ21)</f>
        <v/>
      </c>
      <c r="H17" s="84" t="str">
        <f>IF(Registro!AL21="","",Registro!AL21)</f>
        <v/>
      </c>
      <c r="I17" s="84" t="str">
        <f>IF(Registro!AN21="","",Registro!AN21)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IF(Registro!AH22="","",Registro!AH22)</f>
        <v/>
      </c>
      <c r="G18" s="84" t="str">
        <f>IF(Registro!AJ22="","",Registro!AJ22)</f>
        <v/>
      </c>
      <c r="H18" s="84" t="str">
        <f>IF(Registro!AL22="","",Registro!AL22)</f>
        <v/>
      </c>
      <c r="I18" s="84" t="str">
        <f>IF(Registro!AN22="","",Registro!AN22)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IF(Registro!AH23="","",Registro!AH23)</f>
        <v/>
      </c>
      <c r="G19" s="84" t="str">
        <f>IF(Registro!AJ23="","",Registro!AJ23)</f>
        <v/>
      </c>
      <c r="H19" s="84" t="str">
        <f>IF(Registro!AL23="","",Registro!AL23)</f>
        <v/>
      </c>
      <c r="I19" s="84" t="str">
        <f>IF(Registro!AN23="","",Registro!AN23)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IF(Registro!AH24="","",Registro!AH24)</f>
        <v/>
      </c>
      <c r="G20" s="84" t="str">
        <f>IF(Registro!AJ24="","",Registro!AJ24)</f>
        <v/>
      </c>
      <c r="H20" s="84" t="str">
        <f>IF(Registro!AL24="","",Registro!AL24)</f>
        <v/>
      </c>
      <c r="I20" s="84" t="str">
        <f>IF(Registro!AN24="","",Registro!AN24)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IF(Registro!AH25="","",Registro!AH25)</f>
        <v/>
      </c>
      <c r="G21" s="84" t="str">
        <f>IF(Registro!AJ25="","",Registro!AJ25)</f>
        <v/>
      </c>
      <c r="H21" s="84" t="str">
        <f>IF(Registro!AL25="","",Registro!AL25)</f>
        <v/>
      </c>
      <c r="I21" s="84" t="str">
        <f>IF(Registro!AN25="","",Registro!AN25)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IF(Registro!AH26="","",Registro!AH26)</f>
        <v/>
      </c>
      <c r="G22" s="84" t="str">
        <f>IF(Registro!AJ26="","",Registro!AJ26)</f>
        <v/>
      </c>
      <c r="H22" s="84" t="str">
        <f>IF(Registro!AL26="","",Registro!AL26)</f>
        <v/>
      </c>
      <c r="I22" s="84" t="str">
        <f>IF(Registro!AN26="","",Registro!AN26)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IF(Registro!AH27="","",Registro!AH27)</f>
        <v/>
      </c>
      <c r="G23" s="84" t="str">
        <f>IF(Registro!AJ27="","",Registro!AJ27)</f>
        <v/>
      </c>
      <c r="H23" s="84" t="str">
        <f>IF(Registro!AL27="","",Registro!AL27)</f>
        <v/>
      </c>
      <c r="I23" s="84" t="str">
        <f>IF(Registro!AN27="","",Registro!AN27)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IF(Registro!AH28="","",Registro!AH28)</f>
        <v/>
      </c>
      <c r="G24" s="84" t="str">
        <f>IF(Registro!AJ28="","",Registro!AJ28)</f>
        <v/>
      </c>
      <c r="H24" s="84" t="str">
        <f>IF(Registro!AL28="","",Registro!AL28)</f>
        <v/>
      </c>
      <c r="I24" s="84" t="str">
        <f>IF(Registro!AN28="","",Registro!AN28)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IF(Registro!AH29="","",Registro!AH29)</f>
        <v/>
      </c>
      <c r="G25" s="84" t="str">
        <f>IF(Registro!AJ29="","",Registro!AJ29)</f>
        <v/>
      </c>
      <c r="H25" s="84" t="str">
        <f>IF(Registro!AL29="","",Registro!AL29)</f>
        <v/>
      </c>
      <c r="I25" s="84" t="str">
        <f>IF(Registro!AN29="","",Registro!AN29)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IF(Registro!AH30="","",Registro!AH30)</f>
        <v/>
      </c>
      <c r="G26" s="84" t="str">
        <f>IF(Registro!AJ30="","",Registro!AJ30)</f>
        <v/>
      </c>
      <c r="H26" s="84" t="str">
        <f>IF(Registro!AL30="","",Registro!AL30)</f>
        <v/>
      </c>
      <c r="I26" s="84" t="str">
        <f>IF(Registro!AN30="","",Registro!AN30)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IF(Registro!AH31="","",Registro!AH31)</f>
        <v/>
      </c>
      <c r="G27" s="84" t="str">
        <f>IF(Registro!AJ31="","",Registro!AJ31)</f>
        <v/>
      </c>
      <c r="H27" s="84" t="str">
        <f>IF(Registro!AL31="","",Registro!AL31)</f>
        <v/>
      </c>
      <c r="I27" s="84" t="str">
        <f>IF(Registro!AN31="","",Registro!AN31)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IF(Registro!AH32="","",Registro!AH32)</f>
        <v/>
      </c>
      <c r="G28" s="84" t="str">
        <f>IF(Registro!AJ32="","",Registro!AJ32)</f>
        <v/>
      </c>
      <c r="H28" s="84" t="str">
        <f>IF(Registro!AL32="","",Registro!AL32)</f>
        <v/>
      </c>
      <c r="I28" s="84" t="str">
        <f>IF(Registro!AN32="","",Registro!AN32)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IF(Registro!AH33="","",Registro!AH33)</f>
        <v/>
      </c>
      <c r="G29" s="84" t="str">
        <f>IF(Registro!AJ33="","",Registro!AJ33)</f>
        <v/>
      </c>
      <c r="H29" s="84" t="str">
        <f>IF(Registro!AL33="","",Registro!AL33)</f>
        <v/>
      </c>
      <c r="I29" s="84" t="str">
        <f>IF(Registro!AN33="","",Registro!AN33)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IF(Registro!AH34="","",Registro!AH34)</f>
        <v/>
      </c>
      <c r="G30" s="84" t="str">
        <f>IF(Registro!AJ34="","",Registro!AJ34)</f>
        <v/>
      </c>
      <c r="H30" s="84" t="str">
        <f>IF(Registro!AL34="","",Registro!AL34)</f>
        <v/>
      </c>
      <c r="I30" s="84" t="str">
        <f>IF(Registro!AN34="","",Registro!AN34)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IF(Registro!AH35="","",Registro!AH35)</f>
        <v/>
      </c>
      <c r="G31" s="84" t="str">
        <f>IF(Registro!AJ35="","",Registro!AJ35)</f>
        <v/>
      </c>
      <c r="H31" s="84" t="str">
        <f>IF(Registro!AL35="","",Registro!AL35)</f>
        <v/>
      </c>
      <c r="I31" s="84" t="str">
        <f>IF(Registro!AN35="","",Registro!AN35)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IF(Registro!AH36="","",Registro!AH36)</f>
        <v/>
      </c>
      <c r="G32" s="84" t="str">
        <f>IF(Registro!AJ36="","",Registro!AJ36)</f>
        <v/>
      </c>
      <c r="H32" s="84" t="str">
        <f>IF(Registro!AL36="","",Registro!AL36)</f>
        <v/>
      </c>
      <c r="I32" s="84" t="str">
        <f>IF(Registro!AN36="","",Registro!AN36)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IF(Registro!AH37="","",Registro!AH37)</f>
        <v/>
      </c>
      <c r="G33" s="84" t="str">
        <f>IF(Registro!AJ37="","",Registro!AJ37)</f>
        <v/>
      </c>
      <c r="H33" s="84" t="str">
        <f>IF(Registro!AL37="","",Registro!AL37)</f>
        <v/>
      </c>
      <c r="I33" s="84" t="str">
        <f>IF(Registro!AN37="","",Registro!AN37)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IF(Registro!AH38="","",Registro!AH38)</f>
        <v/>
      </c>
      <c r="G34" s="84" t="str">
        <f>IF(Registro!AJ38="","",Registro!AJ38)</f>
        <v/>
      </c>
      <c r="H34" s="84" t="str">
        <f>IF(Registro!AL38="","",Registro!AL38)</f>
        <v/>
      </c>
      <c r="I34" s="84" t="str">
        <f>IF(Registro!AN38="","",Registro!AN38)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IF(Registro!AH39="","",Registro!AH39)</f>
        <v/>
      </c>
      <c r="G35" s="84" t="str">
        <f>IF(Registro!AJ39="","",Registro!AJ39)</f>
        <v/>
      </c>
      <c r="H35" s="84" t="str">
        <f>IF(Registro!AL39="","",Registro!AL39)</f>
        <v/>
      </c>
      <c r="I35" s="84" t="str">
        <f>IF(Registro!AN39="","",Registro!AN39)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IF(Registro!AH40="","",Registro!AH40)</f>
        <v/>
      </c>
      <c r="G36" s="84" t="str">
        <f>IF(Registro!AJ40="","",Registro!AJ40)</f>
        <v/>
      </c>
      <c r="H36" s="84" t="str">
        <f>IF(Registro!AL40="","",Registro!AL40)</f>
        <v/>
      </c>
      <c r="I36" s="84" t="str">
        <f>IF(Registro!AN40="","",Registro!AN40)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IF(Registro!AH41="","",Registro!AH41)</f>
        <v/>
      </c>
      <c r="G37" s="84" t="str">
        <f>IF(Registro!AJ41="","",Registro!AJ41)</f>
        <v/>
      </c>
      <c r="H37" s="84" t="str">
        <f>IF(Registro!AL41="","",Registro!AL41)</f>
        <v/>
      </c>
      <c r="I37" s="84" t="str">
        <f>IF(Registro!AN41="","",Registro!AN41)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IF(Registro!AH42="","",Registro!AH42)</f>
        <v/>
      </c>
      <c r="G38" s="84" t="str">
        <f>IF(Registro!AJ42="","",Registro!AJ42)</f>
        <v/>
      </c>
      <c r="H38" s="84" t="str">
        <f>IF(Registro!AL42="","",Registro!AL42)</f>
        <v/>
      </c>
      <c r="I38" s="84" t="str">
        <f>IF(Registro!AN42="","",Registro!AN42)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IF(Registro!AH43="","",Registro!AH43)</f>
        <v/>
      </c>
      <c r="G39" s="84" t="str">
        <f>IF(Registro!AJ43="","",Registro!AJ43)</f>
        <v/>
      </c>
      <c r="H39" s="84" t="str">
        <f>IF(Registro!AL43="","",Registro!AL43)</f>
        <v/>
      </c>
      <c r="I39" s="84" t="str">
        <f>IF(Registro!AN43="","",Registro!AN43)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IF(Registro!AH44="","",Registro!AH44)</f>
        <v/>
      </c>
      <c r="G40" s="84" t="str">
        <f>IF(Registro!AJ44="","",Registro!AJ44)</f>
        <v/>
      </c>
      <c r="H40" s="84" t="str">
        <f>IF(Registro!AL44="","",Registro!AL44)</f>
        <v/>
      </c>
      <c r="I40" s="84" t="str">
        <f>IF(Registro!AN44="","",Registro!AN44)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IF(Registro!AH45="","",Registro!AH45)</f>
        <v/>
      </c>
      <c r="G41" s="84" t="str">
        <f>IF(Registro!AJ45="","",Registro!AJ45)</f>
        <v/>
      </c>
      <c r="H41" s="84" t="str">
        <f>IF(Registro!AL45="","",Registro!AL45)</f>
        <v/>
      </c>
      <c r="I41" s="84" t="str">
        <f>IF(Registro!AN45="","",Registro!AN45)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IF(Registro!AH46="","",Registro!AH46)</f>
        <v/>
      </c>
      <c r="G42" s="84" t="str">
        <f>IF(Registro!AJ46="","",Registro!AJ46)</f>
        <v/>
      </c>
      <c r="H42" s="84" t="str">
        <f>IF(Registro!AL46="","",Registro!AL46)</f>
        <v/>
      </c>
      <c r="I42" s="84" t="str">
        <f>IF(Registro!AN46="","",Registro!AN46)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IF(Registro!AH47="","",Registro!AH47)</f>
        <v/>
      </c>
      <c r="G43" s="84" t="str">
        <f>IF(Registro!AJ47="","",Registro!AJ47)</f>
        <v/>
      </c>
      <c r="H43" s="84" t="str">
        <f>IF(Registro!AL47="","",Registro!AL47)</f>
        <v/>
      </c>
      <c r="I43" s="84" t="str">
        <f>IF(Registro!AN47="","",Registro!AN47)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IF(Registro!AH48="","",Registro!AH48)</f>
        <v/>
      </c>
      <c r="G44" s="84" t="str">
        <f>IF(Registro!AJ48="","",Registro!AJ48)</f>
        <v/>
      </c>
      <c r="H44" s="84" t="str">
        <f>IF(Registro!AL48="","",Registro!AL48)</f>
        <v/>
      </c>
      <c r="I44" s="84" t="str">
        <f>IF(Registro!AN48="","",Registro!AN48)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IF(Registro!AH49="","",Registro!AH49)</f>
        <v/>
      </c>
      <c r="G45" s="84" t="str">
        <f>IF(Registro!AJ49="","",Registro!AJ49)</f>
        <v/>
      </c>
      <c r="H45" s="84" t="str">
        <f>IF(Registro!AL49="","",Registro!AL49)</f>
        <v/>
      </c>
      <c r="I45" s="84" t="str">
        <f>IF(Registro!AN49="","",Registro!AN49)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IF(Registro!AH50="","",Registro!AH50)</f>
        <v/>
      </c>
      <c r="G46" s="84" t="str">
        <f>IF(Registro!AJ50="","",Registro!AJ50)</f>
        <v/>
      </c>
      <c r="H46" s="84" t="str">
        <f>IF(Registro!AL50="","",Registro!AL50)</f>
        <v/>
      </c>
      <c r="I46" s="84" t="str">
        <f>IF(Registro!AN50="","",Registro!AN50)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IF(Registro!AH51="","",Registro!AH51)</f>
        <v/>
      </c>
      <c r="G47" s="84" t="str">
        <f>IF(Registro!AJ51="","",Registro!AJ51)</f>
        <v/>
      </c>
      <c r="H47" s="84" t="str">
        <f>IF(Registro!AL51="","",Registro!AL51)</f>
        <v/>
      </c>
      <c r="I47" s="84" t="str">
        <f>IF(Registro!AN51="","",Registro!AN51)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IF(Registro!AH52="","",Registro!AH52)</f>
        <v/>
      </c>
      <c r="G48" s="84" t="str">
        <f>IF(Registro!AJ52="","",Registro!AJ52)</f>
        <v/>
      </c>
      <c r="H48" s="84" t="str">
        <f>IF(Registro!AL52="","",Registro!AL52)</f>
        <v/>
      </c>
      <c r="I48" s="84" t="str">
        <f>IF(Registro!AN52="","",Registro!AN52)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IF(Registro!AH53="","",Registro!AH53)</f>
        <v/>
      </c>
      <c r="G49" s="84" t="str">
        <f>IF(Registro!AJ53="","",Registro!AJ53)</f>
        <v/>
      </c>
      <c r="H49" s="84" t="str">
        <f>IF(Registro!AL53="","",Registro!AL53)</f>
        <v/>
      </c>
      <c r="I49" s="84" t="str">
        <f>IF(Registro!AN53="","",Registro!AN53)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IF(Registro!AH54="","",Registro!AH54)</f>
        <v/>
      </c>
      <c r="G50" s="84" t="str">
        <f>IF(Registro!AJ54="","",Registro!AJ54)</f>
        <v/>
      </c>
      <c r="H50" s="84" t="str">
        <f>IF(Registro!AL54="","",Registro!AL54)</f>
        <v/>
      </c>
      <c r="I50" s="84" t="str">
        <f>IF(Registro!AN54="","",Registro!AN54)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8EAC-F060-48B3-BC06-F25F6E457E62}">
  <sheetPr>
    <tabColor rgb="FF2E9E4F"/>
    <pageSetUpPr fitToPage="1"/>
  </sheetPr>
  <dimension ref="B1:O93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70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71</v>
      </c>
    </row>
    <row r="5" spans="2:10" x14ac:dyDescent="0.3">
      <c r="B5" s="40" t="s">
        <v>11</v>
      </c>
      <c r="C5" s="40" t="s">
        <v>72</v>
      </c>
      <c r="D5" s="41" t="s">
        <v>73</v>
      </c>
      <c r="E5" s="41"/>
      <c r="F5" s="41"/>
      <c r="G5" s="41"/>
      <c r="H5" s="41"/>
      <c r="I5" s="41"/>
    </row>
    <row r="6" spans="2:10" x14ac:dyDescent="0.3">
      <c r="B6" s="42" t="s">
        <v>74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75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76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77</v>
      </c>
    </row>
    <row r="11" spans="2:10" ht="30" customHeight="1" x14ac:dyDescent="0.3">
      <c r="B11" s="48" t="s">
        <v>78</v>
      </c>
      <c r="C11" s="54" t="s">
        <v>74</v>
      </c>
      <c r="D11" s="55" t="s">
        <v>75</v>
      </c>
      <c r="E11" s="56" t="s">
        <v>76</v>
      </c>
      <c r="F11" s="48" t="s">
        <v>79</v>
      </c>
      <c r="G11" s="48" t="s">
        <v>80</v>
      </c>
      <c r="H11" s="48" t="s">
        <v>81</v>
      </c>
      <c r="I11" s="48" t="s">
        <v>82</v>
      </c>
    </row>
    <row r="12" spans="2:10" x14ac:dyDescent="0.3">
      <c r="B12" s="49" t="s">
        <v>39</v>
      </c>
      <c r="C12" s="50">
        <f>COUNTIF(Registro!$AH$10:$AH$54,"Esperado")</f>
        <v>0</v>
      </c>
      <c r="D12" s="50">
        <f>COUNTIF(Registro!$AH$10:$AH$54,"En desarrollo")</f>
        <v>0</v>
      </c>
      <c r="E12" s="50">
        <f>COUNTIF(Registro!$AH$10:$AH$54,"Requiere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66</v>
      </c>
      <c r="C13" s="50">
        <f>COUNTIF(Registro!$AJ$10:$AJ$54,"Esperado")</f>
        <v>0</v>
      </c>
      <c r="D13" s="50">
        <f>COUNTIF(Registro!$AJ$10:$AJ$54,"En desarrollo")</f>
        <v>0</v>
      </c>
      <c r="E13" s="50">
        <f>COUNTIF(Registro!$AJ$10:$AJ$54,"Requiere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67</v>
      </c>
      <c r="C14" s="50">
        <f>COUNTIF(Registro!$AL$10:$AL$54,"Esperado")</f>
        <v>0</v>
      </c>
      <c r="D14" s="50">
        <f>COUNTIF(Registro!$AL$10:$AL$54,"En desarrollo")</f>
        <v>0</v>
      </c>
      <c r="E14" s="50">
        <f>COUNTIF(Registro!$AL$10:$AL$54,"Requiere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68</v>
      </c>
      <c r="C15" s="50">
        <f>COUNTIF(Registro!$AN$10:$AN$54,"Esperado")</f>
        <v>0</v>
      </c>
      <c r="D15" s="50">
        <f>COUNTIF(Registro!$AN$10:$AN$54,"En desarrollo")</f>
        <v>0</v>
      </c>
      <c r="E15" s="50">
        <f>COUNTIF(Registro!$AN$10:$AN$54,"Requiere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69</v>
      </c>
      <c r="C16" s="52">
        <f>COUNTIF(Registro!$AP$10:$AP$54,"Esperado")</f>
        <v>0</v>
      </c>
      <c r="D16" s="52">
        <f>COUNTIF(Registro!$AP$10:$AP$54,"En desarrollo")</f>
        <v>0</v>
      </c>
      <c r="E16" s="52">
        <f>COUNTIF(Registro!$AP$10:$AP$54,"Requiere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83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84</v>
      </c>
      <c r="G19" s="48" t="s">
        <v>39</v>
      </c>
      <c r="H19" s="48" t="s">
        <v>14</v>
      </c>
      <c r="I19" s="48" t="s">
        <v>25</v>
      </c>
      <c r="J19" s="48" t="s">
        <v>34</v>
      </c>
      <c r="K19" s="1" t="s">
        <v>85</v>
      </c>
      <c r="L19" s="1" t="s">
        <v>75</v>
      </c>
      <c r="M19" s="1" t="s">
        <v>76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Registro!AH10</f>
        <v/>
      </c>
      <c r="H20" s="59" t="str">
        <f>Registro!AJ10</f>
        <v/>
      </c>
      <c r="I20" s="59" t="str">
        <f>Registro!AL10</f>
        <v/>
      </c>
      <c r="J20" s="59" t="str">
        <f>Registro!AN10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Registro!AH11</f>
        <v/>
      </c>
      <c r="H21" s="59" t="str">
        <f>Registro!AJ11</f>
        <v/>
      </c>
      <c r="I21" s="59" t="str">
        <f>Registro!AL11</f>
        <v/>
      </c>
      <c r="J21" s="59" t="str">
        <f>Registro!AN11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Registro!AH12</f>
        <v/>
      </c>
      <c r="H22" s="59" t="str">
        <f>Registro!AJ12</f>
        <v/>
      </c>
      <c r="I22" s="59" t="str">
        <f>Registro!AL12</f>
        <v/>
      </c>
      <c r="J22" s="59" t="str">
        <f>Registro!AN12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Registro!AH13</f>
        <v/>
      </c>
      <c r="H23" s="59" t="str">
        <f>Registro!AJ13</f>
        <v/>
      </c>
      <c r="I23" s="59" t="str">
        <f>Registro!AL13</f>
        <v/>
      </c>
      <c r="J23" s="59" t="str">
        <f>Registro!AN13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Registro!AH14</f>
        <v/>
      </c>
      <c r="H24" s="59" t="str">
        <f>Registro!AJ14</f>
        <v/>
      </c>
      <c r="I24" s="59" t="str">
        <f>Registro!AL14</f>
        <v/>
      </c>
      <c r="J24" s="59" t="str">
        <f>Registro!AN14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Registro!AH15</f>
        <v/>
      </c>
      <c r="H25" s="59" t="str">
        <f>Registro!AJ15</f>
        <v/>
      </c>
      <c r="I25" s="59" t="str">
        <f>Registro!AL15</f>
        <v/>
      </c>
      <c r="J25" s="59" t="str">
        <f>Registro!AN15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Registro!AH16</f>
        <v/>
      </c>
      <c r="H26" s="59" t="str">
        <f>Registro!AJ16</f>
        <v/>
      </c>
      <c r="I26" s="59" t="str">
        <f>Registro!AL16</f>
        <v/>
      </c>
      <c r="J26" s="59" t="str">
        <f>Registro!AN16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Registro!AH17</f>
        <v/>
      </c>
      <c r="H27" s="59" t="str">
        <f>Registro!AJ17</f>
        <v/>
      </c>
      <c r="I27" s="59" t="str">
        <f>Registro!AL17</f>
        <v/>
      </c>
      <c r="J27" s="59" t="str">
        <f>Registro!AN17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Registro!AH18</f>
        <v/>
      </c>
      <c r="H28" s="59" t="str">
        <f>Registro!AJ18</f>
        <v/>
      </c>
      <c r="I28" s="59" t="str">
        <f>Registro!AL18</f>
        <v/>
      </c>
      <c r="J28" s="59" t="str">
        <f>Registro!AN18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Registro!AH19</f>
        <v/>
      </c>
      <c r="H29" s="59" t="str">
        <f>Registro!AJ19</f>
        <v/>
      </c>
      <c r="I29" s="59" t="str">
        <f>Registro!AL19</f>
        <v/>
      </c>
      <c r="J29" s="59" t="str">
        <f>Registro!AN19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Registro!AH20</f>
        <v/>
      </c>
      <c r="H30" s="59" t="str">
        <f>Registro!AJ20</f>
        <v/>
      </c>
      <c r="I30" s="59" t="str">
        <f>Registro!AL20</f>
        <v/>
      </c>
      <c r="J30" s="59" t="str">
        <f>Registro!AN20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Registro!AH21</f>
        <v/>
      </c>
      <c r="H31" s="59" t="str">
        <f>Registro!AJ21</f>
        <v/>
      </c>
      <c r="I31" s="59" t="str">
        <f>Registro!AL21</f>
        <v/>
      </c>
      <c r="J31" s="59" t="str">
        <f>Registro!AN21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Registro!AH22</f>
        <v/>
      </c>
      <c r="H32" s="59" t="str">
        <f>Registro!AJ22</f>
        <v/>
      </c>
      <c r="I32" s="59" t="str">
        <f>Registro!AL22</f>
        <v/>
      </c>
      <c r="J32" s="59" t="str">
        <f>Registro!AN22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Registro!AH23</f>
        <v/>
      </c>
      <c r="H33" s="59" t="str">
        <f>Registro!AJ23</f>
        <v/>
      </c>
      <c r="I33" s="59" t="str">
        <f>Registro!AL23</f>
        <v/>
      </c>
      <c r="J33" s="59" t="str">
        <f>Registro!AN23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Registro!AH24</f>
        <v/>
      </c>
      <c r="H34" s="59" t="str">
        <f>Registro!AJ24</f>
        <v/>
      </c>
      <c r="I34" s="59" t="str">
        <f>Registro!AL24</f>
        <v/>
      </c>
      <c r="J34" s="59" t="str">
        <f>Registro!AN24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Registro!AH25</f>
        <v/>
      </c>
      <c r="H35" s="59" t="str">
        <f>Registro!AJ25</f>
        <v/>
      </c>
      <c r="I35" s="59" t="str">
        <f>Registro!AL25</f>
        <v/>
      </c>
      <c r="J35" s="59" t="str">
        <f>Registro!AN25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Registro!AH26</f>
        <v/>
      </c>
      <c r="H36" s="59" t="str">
        <f>Registro!AJ26</f>
        <v/>
      </c>
      <c r="I36" s="59" t="str">
        <f>Registro!AL26</f>
        <v/>
      </c>
      <c r="J36" s="59" t="str">
        <f>Registro!AN26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Registro!AH27</f>
        <v/>
      </c>
      <c r="H37" s="59" t="str">
        <f>Registro!AJ27</f>
        <v/>
      </c>
      <c r="I37" s="59" t="str">
        <f>Registro!AL27</f>
        <v/>
      </c>
      <c r="J37" s="59" t="str">
        <f>Registro!AN27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Registro!AH28</f>
        <v/>
      </c>
      <c r="H38" s="59" t="str">
        <f>Registro!AJ28</f>
        <v/>
      </c>
      <c r="I38" s="59" t="str">
        <f>Registro!AL28</f>
        <v/>
      </c>
      <c r="J38" s="59" t="str">
        <f>Registro!AN28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Registro!AH29</f>
        <v/>
      </c>
      <c r="H39" s="59" t="str">
        <f>Registro!AJ29</f>
        <v/>
      </c>
      <c r="I39" s="59" t="str">
        <f>Registro!AL29</f>
        <v/>
      </c>
      <c r="J39" s="59" t="str">
        <f>Registro!AN29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Registro!AH30</f>
        <v/>
      </c>
      <c r="H40" s="59" t="str">
        <f>Registro!AJ30</f>
        <v/>
      </c>
      <c r="I40" s="59" t="str">
        <f>Registro!AL30</f>
        <v/>
      </c>
      <c r="J40" s="59" t="str">
        <f>Registro!AN30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Registro!AH31</f>
        <v/>
      </c>
      <c r="H41" s="59" t="str">
        <f>Registro!AJ31</f>
        <v/>
      </c>
      <c r="I41" s="59" t="str">
        <f>Registro!AL31</f>
        <v/>
      </c>
      <c r="J41" s="59" t="str">
        <f>Registro!AN31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Registro!AH32</f>
        <v/>
      </c>
      <c r="H42" s="59" t="str">
        <f>Registro!AJ32</f>
        <v/>
      </c>
      <c r="I42" s="59" t="str">
        <f>Registro!AL32</f>
        <v/>
      </c>
      <c r="J42" s="59" t="str">
        <f>Registro!AN32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Registro!AH33</f>
        <v/>
      </c>
      <c r="H43" s="59" t="str">
        <f>Registro!AJ33</f>
        <v/>
      </c>
      <c r="I43" s="59" t="str">
        <f>Registro!AL33</f>
        <v/>
      </c>
      <c r="J43" s="59" t="str">
        <f>Registro!AN33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Registro!AH34</f>
        <v/>
      </c>
      <c r="H44" s="59" t="str">
        <f>Registro!AJ34</f>
        <v/>
      </c>
      <c r="I44" s="59" t="str">
        <f>Registro!AL34</f>
        <v/>
      </c>
      <c r="J44" s="59" t="str">
        <f>Registro!AN34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Registro!AH35</f>
        <v/>
      </c>
      <c r="H45" s="59" t="str">
        <f>Registro!AJ35</f>
        <v/>
      </c>
      <c r="I45" s="59" t="str">
        <f>Registro!AL35</f>
        <v/>
      </c>
      <c r="J45" s="59" t="str">
        <f>Registro!AN35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Registro!AH36</f>
        <v/>
      </c>
      <c r="H46" s="59" t="str">
        <f>Registro!AJ36</f>
        <v/>
      </c>
      <c r="I46" s="59" t="str">
        <f>Registro!AL36</f>
        <v/>
      </c>
      <c r="J46" s="59" t="str">
        <f>Registro!AN36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Registro!AH37</f>
        <v/>
      </c>
      <c r="H47" s="59" t="str">
        <f>Registro!AJ37</f>
        <v/>
      </c>
      <c r="I47" s="59" t="str">
        <f>Registro!AL37</f>
        <v/>
      </c>
      <c r="J47" s="59" t="str">
        <f>Registro!AN37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Registro!AH38</f>
        <v/>
      </c>
      <c r="H48" s="59" t="str">
        <f>Registro!AJ38</f>
        <v/>
      </c>
      <c r="I48" s="59" t="str">
        <f>Registro!AL38</f>
        <v/>
      </c>
      <c r="J48" s="59" t="str">
        <f>Registro!AN38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Registro!AH39</f>
        <v/>
      </c>
      <c r="H49" s="59" t="str">
        <f>Registro!AJ39</f>
        <v/>
      </c>
      <c r="I49" s="59" t="str">
        <f>Registro!AL39</f>
        <v/>
      </c>
      <c r="J49" s="59" t="str">
        <f>Registro!AN39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Registro!AH40</f>
        <v/>
      </c>
      <c r="H50" s="59" t="str">
        <f>Registro!AJ40</f>
        <v/>
      </c>
      <c r="I50" s="59" t="str">
        <f>Registro!AL40</f>
        <v/>
      </c>
      <c r="J50" s="59" t="str">
        <f>Registro!AN40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Registro!AH41</f>
        <v/>
      </c>
      <c r="H51" s="59" t="str">
        <f>Registro!AJ41</f>
        <v/>
      </c>
      <c r="I51" s="59" t="str">
        <f>Registro!AL41</f>
        <v/>
      </c>
      <c r="J51" s="59" t="str">
        <f>Registro!AN41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Registro!AH42</f>
        <v/>
      </c>
      <c r="H52" s="59" t="str">
        <f>Registro!AJ42</f>
        <v/>
      </c>
      <c r="I52" s="59" t="str">
        <f>Registro!AL42</f>
        <v/>
      </c>
      <c r="J52" s="59" t="str">
        <f>Registro!AN42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Registro!AH43</f>
        <v/>
      </c>
      <c r="H53" s="59" t="str">
        <f>Registro!AJ43</f>
        <v/>
      </c>
      <c r="I53" s="59" t="str">
        <f>Registro!AL43</f>
        <v/>
      </c>
      <c r="J53" s="59" t="str">
        <f>Registro!AN43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Registro!AH44</f>
        <v/>
      </c>
      <c r="H54" s="59" t="str">
        <f>Registro!AJ44</f>
        <v/>
      </c>
      <c r="I54" s="59" t="str">
        <f>Registro!AL44</f>
        <v/>
      </c>
      <c r="J54" s="59" t="str">
        <f>Registro!AN44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Registro!AH45</f>
        <v/>
      </c>
      <c r="H55" s="59" t="str">
        <f>Registro!AJ45</f>
        <v/>
      </c>
      <c r="I55" s="59" t="str">
        <f>Registro!AL45</f>
        <v/>
      </c>
      <c r="J55" s="59" t="str">
        <f>Registro!AN45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Registro!AH46</f>
        <v/>
      </c>
      <c r="H56" s="59" t="str">
        <f>Registro!AJ46</f>
        <v/>
      </c>
      <c r="I56" s="59" t="str">
        <f>Registro!AL46</f>
        <v/>
      </c>
      <c r="J56" s="59" t="str">
        <f>Registro!AN46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Registro!AH47</f>
        <v/>
      </c>
      <c r="H57" s="59" t="str">
        <f>Registro!AJ47</f>
        <v/>
      </c>
      <c r="I57" s="59" t="str">
        <f>Registro!AL47</f>
        <v/>
      </c>
      <c r="J57" s="59" t="str">
        <f>Registro!AN47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Registro!AH48</f>
        <v/>
      </c>
      <c r="H58" s="59" t="str">
        <f>Registro!AJ48</f>
        <v/>
      </c>
      <c r="I58" s="59" t="str">
        <f>Registro!AL48</f>
        <v/>
      </c>
      <c r="J58" s="59" t="str">
        <f>Registro!AN48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Registro!AH49</f>
        <v/>
      </c>
      <c r="H59" s="59" t="str">
        <f>Registro!AJ49</f>
        <v/>
      </c>
      <c r="I59" s="59" t="str">
        <f>Registro!AL49</f>
        <v/>
      </c>
      <c r="J59" s="59" t="str">
        <f>Registro!AN49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Registro!AH50</f>
        <v/>
      </c>
      <c r="H60" s="59" t="str">
        <f>Registro!AJ50</f>
        <v/>
      </c>
      <c r="I60" s="59" t="str">
        <f>Registro!AL50</f>
        <v/>
      </c>
      <c r="J60" s="59" t="str">
        <f>Registro!AN50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Registro!AH51</f>
        <v/>
      </c>
      <c r="H61" s="59" t="str">
        <f>Registro!AJ51</f>
        <v/>
      </c>
      <c r="I61" s="59" t="str">
        <f>Registro!AL51</f>
        <v/>
      </c>
      <c r="J61" s="59" t="str">
        <f>Registro!AN51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Registro!AH52</f>
        <v/>
      </c>
      <c r="H62" s="59" t="str">
        <f>Registro!AJ52</f>
        <v/>
      </c>
      <c r="I62" s="59" t="str">
        <f>Registro!AL52</f>
        <v/>
      </c>
      <c r="J62" s="59" t="str">
        <f>Registro!AN52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Registro!AH53</f>
        <v/>
      </c>
      <c r="H63" s="59" t="str">
        <f>Registro!AJ53</f>
        <v/>
      </c>
      <c r="I63" s="59" t="str">
        <f>Registro!AL53</f>
        <v/>
      </c>
      <c r="J63" s="59" t="str">
        <f>Registro!AN53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Registro!AH54</f>
        <v/>
      </c>
      <c r="H64" s="59" t="str">
        <f>Registro!AJ54</f>
        <v/>
      </c>
      <c r="I64" s="59" t="str">
        <f>Registro!AL54</f>
        <v/>
      </c>
      <c r="J64" s="59" t="str">
        <f>Registro!AN54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86</v>
      </c>
    </row>
    <row r="67" spans="2:8" ht="30" customHeight="1" x14ac:dyDescent="0.3">
      <c r="B67" s="48" t="s">
        <v>87</v>
      </c>
      <c r="C67" s="48" t="s">
        <v>88</v>
      </c>
      <c r="D67" s="48" t="s">
        <v>78</v>
      </c>
      <c r="E67" s="54" t="s">
        <v>89</v>
      </c>
      <c r="F67" s="55" t="s">
        <v>90</v>
      </c>
      <c r="G67" s="56" t="s">
        <v>91</v>
      </c>
      <c r="H67" s="48" t="s">
        <v>79</v>
      </c>
    </row>
    <row r="68" spans="2:8" ht="36.6" x14ac:dyDescent="0.3">
      <c r="B68" s="63" t="s">
        <v>16</v>
      </c>
      <c r="C68" s="16" t="s">
        <v>92</v>
      </c>
      <c r="D68" s="64" t="s">
        <v>66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36.6" x14ac:dyDescent="0.3">
      <c r="B69" s="61" t="s">
        <v>18</v>
      </c>
      <c r="C69" s="50" t="s">
        <v>93</v>
      </c>
      <c r="D69" s="62" t="s">
        <v>66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36.6" x14ac:dyDescent="0.3">
      <c r="B70" s="63" t="s">
        <v>20</v>
      </c>
      <c r="C70" s="16" t="s">
        <v>94</v>
      </c>
      <c r="D70" s="64" t="s">
        <v>66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36.6" x14ac:dyDescent="0.3">
      <c r="B71" s="61" t="s">
        <v>22</v>
      </c>
      <c r="C71" s="50" t="s">
        <v>95</v>
      </c>
      <c r="D71" s="62" t="s">
        <v>66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36.6" x14ac:dyDescent="0.3">
      <c r="B72" s="63" t="s">
        <v>24</v>
      </c>
      <c r="C72" s="16" t="s">
        <v>96</v>
      </c>
      <c r="D72" s="64" t="s">
        <v>66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27.6" x14ac:dyDescent="0.3">
      <c r="B73" s="61" t="s">
        <v>27</v>
      </c>
      <c r="C73" s="50" t="s">
        <v>97</v>
      </c>
      <c r="D73" s="62" t="s">
        <v>67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27.6" x14ac:dyDescent="0.3">
      <c r="B74" s="63" t="s">
        <v>29</v>
      </c>
      <c r="C74" s="16" t="s">
        <v>98</v>
      </c>
      <c r="D74" s="64" t="s">
        <v>67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ht="27.6" x14ac:dyDescent="0.3">
      <c r="B75" s="61" t="s">
        <v>31</v>
      </c>
      <c r="C75" s="50" t="s">
        <v>99</v>
      </c>
      <c r="D75" s="62" t="s">
        <v>67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ht="27.6" x14ac:dyDescent="0.3">
      <c r="B76" s="63" t="s">
        <v>33</v>
      </c>
      <c r="C76" s="16" t="s">
        <v>100</v>
      </c>
      <c r="D76" s="64" t="s">
        <v>67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ht="27.6" x14ac:dyDescent="0.3">
      <c r="B77" s="61" t="s">
        <v>36</v>
      </c>
      <c r="C77" s="50" t="s">
        <v>101</v>
      </c>
      <c r="D77" s="62" t="s">
        <v>68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  <row r="78" spans="2:8" ht="27.6" x14ac:dyDescent="0.3">
      <c r="B78" s="63" t="s">
        <v>38</v>
      </c>
      <c r="C78" s="16" t="s">
        <v>102</v>
      </c>
      <c r="D78" s="64" t="s">
        <v>68</v>
      </c>
      <c r="E78" s="16">
        <f>COUNTIF(Registro!$P$10:$P$54,3)</f>
        <v>0</v>
      </c>
      <c r="F78" s="16">
        <f>COUNTIF(Registro!$P$10:$P$54,2)</f>
        <v>0</v>
      </c>
      <c r="G78" s="16">
        <f>COUNTIF(Registro!$P$10:$P$54,"&lt;=1")</f>
        <v>0</v>
      </c>
      <c r="H78" s="16">
        <f>SUM(E78:G78)</f>
        <v>0</v>
      </c>
    </row>
    <row r="79" spans="2:8" x14ac:dyDescent="0.3">
      <c r="B79" s="61" t="s">
        <v>41</v>
      </c>
      <c r="C79" s="50" t="s">
        <v>103</v>
      </c>
      <c r="D79" s="62" t="s">
        <v>39</v>
      </c>
      <c r="E79" s="50">
        <f>COUNTIF(Registro!$Q$10:$Q$54,3)</f>
        <v>0</v>
      </c>
      <c r="F79" s="50">
        <f>COUNTIF(Registro!$Q$10:$Q$54,2)</f>
        <v>0</v>
      </c>
      <c r="G79" s="50">
        <f>COUNTIF(Registro!$Q$10:$Q$54,"&lt;=1")</f>
        <v>0</v>
      </c>
      <c r="H79" s="50">
        <f>SUM(E79:G79)</f>
        <v>0</v>
      </c>
    </row>
    <row r="80" spans="2:8" x14ac:dyDescent="0.3">
      <c r="B80" s="63" t="s">
        <v>43</v>
      </c>
      <c r="C80" s="16" t="s">
        <v>104</v>
      </c>
      <c r="D80" s="64" t="s">
        <v>39</v>
      </c>
      <c r="E80" s="16">
        <f>COUNTIF(Registro!$R$10:$R$54,3)</f>
        <v>0</v>
      </c>
      <c r="F80" s="16">
        <f>COUNTIF(Registro!$R$10:$R$54,2)</f>
        <v>0</v>
      </c>
      <c r="G80" s="16">
        <f>COUNTIF(Registro!$R$10:$R$54,"&lt;=1")</f>
        <v>0</v>
      </c>
      <c r="H80" s="16">
        <f>SUM(E80:G80)</f>
        <v>0</v>
      </c>
    </row>
    <row r="81" spans="2:8" x14ac:dyDescent="0.3">
      <c r="B81" s="61" t="s">
        <v>45</v>
      </c>
      <c r="C81" s="50" t="s">
        <v>105</v>
      </c>
      <c r="D81" s="62" t="s">
        <v>39</v>
      </c>
      <c r="E81" s="50">
        <f>COUNTIF(Registro!$S$10:$S$54,3)</f>
        <v>0</v>
      </c>
      <c r="F81" s="50">
        <f>COUNTIF(Registro!$S$10:$S$54,2)</f>
        <v>0</v>
      </c>
      <c r="G81" s="50">
        <f>COUNTIF(Registro!$S$10:$S$54,"&lt;=1")</f>
        <v>0</v>
      </c>
      <c r="H81" s="50">
        <f>SUM(E81:G81)</f>
        <v>0</v>
      </c>
    </row>
    <row r="82" spans="2:8" ht="36.6" x14ac:dyDescent="0.3">
      <c r="B82" s="63" t="s">
        <v>46</v>
      </c>
      <c r="C82" s="16" t="s">
        <v>106</v>
      </c>
      <c r="D82" s="64" t="s">
        <v>66</v>
      </c>
      <c r="E82" s="16">
        <f>COUNTIF(Registro!$T$10:$T$54,3)</f>
        <v>0</v>
      </c>
      <c r="F82" s="16">
        <f>COUNTIF(Registro!$T$10:$T$54,2)</f>
        <v>0</v>
      </c>
      <c r="G82" s="16">
        <f>COUNTIF(Registro!$T$10:$T$54,"&lt;=1")</f>
        <v>0</v>
      </c>
      <c r="H82" s="16">
        <f>SUM(E82:G82)</f>
        <v>0</v>
      </c>
    </row>
    <row r="83" spans="2:8" ht="41.4" x14ac:dyDescent="0.3">
      <c r="B83" s="61" t="s">
        <v>47</v>
      </c>
      <c r="C83" s="50" t="s">
        <v>107</v>
      </c>
      <c r="D83" s="62" t="s">
        <v>66</v>
      </c>
      <c r="E83" s="50">
        <f>COUNTIF(Registro!$U$10:$U$54,3)</f>
        <v>0</v>
      </c>
      <c r="F83" s="50">
        <f>COUNTIF(Registro!$U$10:$U$54,2)</f>
        <v>0</v>
      </c>
      <c r="G83" s="50">
        <f>COUNTIF(Registro!$U$10:$U$54,"&lt;=1")</f>
        <v>0</v>
      </c>
      <c r="H83" s="50">
        <f>SUM(E83:G83)</f>
        <v>0</v>
      </c>
    </row>
    <row r="84" spans="2:8" ht="24.6" x14ac:dyDescent="0.3">
      <c r="B84" s="63" t="s">
        <v>48</v>
      </c>
      <c r="C84" s="16" t="s">
        <v>108</v>
      </c>
      <c r="D84" s="64" t="s">
        <v>67</v>
      </c>
      <c r="E84" s="16">
        <f>COUNTIF(Registro!$V$10:$V$54,3)</f>
        <v>0</v>
      </c>
      <c r="F84" s="16">
        <f>COUNTIF(Registro!$V$10:$V$54,2)</f>
        <v>0</v>
      </c>
      <c r="G84" s="16">
        <f>COUNTIF(Registro!$V$10:$V$54,"&lt;=1")</f>
        <v>0</v>
      </c>
      <c r="H84" s="16">
        <f>SUM(E84:G84)</f>
        <v>0</v>
      </c>
    </row>
    <row r="85" spans="2:8" ht="24.6" x14ac:dyDescent="0.3">
      <c r="B85" s="61" t="s">
        <v>49</v>
      </c>
      <c r="C85" s="50" t="s">
        <v>109</v>
      </c>
      <c r="D85" s="62" t="s">
        <v>68</v>
      </c>
      <c r="E85" s="50">
        <f>COUNTIF(Registro!$W$10:$W$54,3)</f>
        <v>0</v>
      </c>
      <c r="F85" s="50">
        <f>COUNTIF(Registro!$W$10:$W$54,2)</f>
        <v>0</v>
      </c>
      <c r="G85" s="50">
        <f>COUNTIF(Registro!$W$10:$W$54,"&lt;=1")</f>
        <v>0</v>
      </c>
      <c r="H85" s="50">
        <f>SUM(E85:G85)</f>
        <v>0</v>
      </c>
    </row>
    <row r="86" spans="2:8" ht="27.6" x14ac:dyDescent="0.3">
      <c r="B86" s="63" t="s">
        <v>50</v>
      </c>
      <c r="C86" s="16" t="s">
        <v>110</v>
      </c>
      <c r="D86" s="64" t="s">
        <v>68</v>
      </c>
      <c r="E86" s="16">
        <f>COUNTIF(Registro!$X$10:$X$54,3)</f>
        <v>0</v>
      </c>
      <c r="F86" s="16">
        <f>COUNTIF(Registro!$X$10:$X$54,2)</f>
        <v>0</v>
      </c>
      <c r="G86" s="16">
        <f>COUNTIF(Registro!$X$10:$X$54,"&lt;=1")</f>
        <v>0</v>
      </c>
      <c r="H86" s="16">
        <f>SUM(E86:G86)</f>
        <v>0</v>
      </c>
    </row>
    <row r="87" spans="2:8" ht="24.6" x14ac:dyDescent="0.3">
      <c r="B87" s="61" t="s">
        <v>52</v>
      </c>
      <c r="C87" s="50" t="s">
        <v>111</v>
      </c>
      <c r="D87" s="62" t="s">
        <v>68</v>
      </c>
      <c r="E87" s="50">
        <f>COUNTIF(Registro!$Y$10:$Y$54,3)</f>
        <v>0</v>
      </c>
      <c r="F87" s="50">
        <f>COUNTIF(Registro!$Y$10:$Y$54,2)</f>
        <v>0</v>
      </c>
      <c r="G87" s="50">
        <f>COUNTIF(Registro!$Y$10:$Y$54,"&lt;=1")</f>
        <v>0</v>
      </c>
      <c r="H87" s="50">
        <f>SUM(E87:G87)</f>
        <v>0</v>
      </c>
    </row>
    <row r="88" spans="2:8" ht="27.6" x14ac:dyDescent="0.3">
      <c r="B88" s="63" t="s">
        <v>54</v>
      </c>
      <c r="C88" s="16" t="s">
        <v>112</v>
      </c>
      <c r="D88" s="64" t="s">
        <v>68</v>
      </c>
      <c r="E88" s="16">
        <f>COUNTIF(Registro!$Z$10:$Z$54,3)</f>
        <v>0</v>
      </c>
      <c r="F88" s="16">
        <f>COUNTIF(Registro!$Z$10:$Z$54,2)</f>
        <v>0</v>
      </c>
      <c r="G88" s="16">
        <f>COUNTIF(Registro!$Z$10:$Z$54,"&lt;=1")</f>
        <v>0</v>
      </c>
      <c r="H88" s="16">
        <f>SUM(E88:G88)</f>
        <v>0</v>
      </c>
    </row>
    <row r="89" spans="2:8" ht="36.6" x14ac:dyDescent="0.3">
      <c r="B89" s="61" t="s">
        <v>55</v>
      </c>
      <c r="C89" s="50" t="s">
        <v>113</v>
      </c>
      <c r="D89" s="62" t="s">
        <v>66</v>
      </c>
      <c r="E89" s="50">
        <f>COUNTIF(Registro!$AA$10:$AA$54,3)</f>
        <v>0</v>
      </c>
      <c r="F89" s="50">
        <f>COUNTIF(Registro!$AA$10:$AA$54,2)</f>
        <v>0</v>
      </c>
      <c r="G89" s="50">
        <f>COUNTIF(Registro!$AA$10:$AA$54,"&lt;=1")</f>
        <v>0</v>
      </c>
      <c r="H89" s="50">
        <f>SUM(E89:G89)</f>
        <v>0</v>
      </c>
    </row>
    <row r="90" spans="2:8" ht="36.6" x14ac:dyDescent="0.3">
      <c r="B90" s="63" t="s">
        <v>57</v>
      </c>
      <c r="C90" s="16" t="s">
        <v>114</v>
      </c>
      <c r="D90" s="64" t="s">
        <v>66</v>
      </c>
      <c r="E90" s="16">
        <f>COUNTIF(Registro!$AB$10:$AB$54,3)</f>
        <v>0</v>
      </c>
      <c r="F90" s="16">
        <f>COUNTIF(Registro!$AB$10:$AB$54,2)</f>
        <v>0</v>
      </c>
      <c r="G90" s="16">
        <f>COUNTIF(Registro!$AB$10:$AB$54,"&lt;=1")</f>
        <v>0</v>
      </c>
      <c r="H90" s="16">
        <f>SUM(E90:G90)</f>
        <v>0</v>
      </c>
    </row>
    <row r="91" spans="2:8" ht="27.6" x14ac:dyDescent="0.3">
      <c r="B91" s="61" t="s">
        <v>59</v>
      </c>
      <c r="C91" s="50" t="s">
        <v>115</v>
      </c>
      <c r="D91" s="62" t="s">
        <v>39</v>
      </c>
      <c r="E91" s="50">
        <f>COUNTIF(Registro!$AC$10:$AC$54,3)</f>
        <v>0</v>
      </c>
      <c r="F91" s="50">
        <f>COUNTIF(Registro!$AC$10:$AC$54,2)</f>
        <v>0</v>
      </c>
      <c r="G91" s="50">
        <f>COUNTIF(Registro!$AC$10:$AC$54,"&lt;=1")</f>
        <v>0</v>
      </c>
      <c r="H91" s="50">
        <f>SUM(E91:G91)</f>
        <v>0</v>
      </c>
    </row>
    <row r="92" spans="2:8" x14ac:dyDescent="0.3">
      <c r="B92" s="63" t="s">
        <v>61</v>
      </c>
      <c r="C92" s="16" t="s">
        <v>116</v>
      </c>
      <c r="D92" s="64" t="s">
        <v>39</v>
      </c>
      <c r="E92" s="16">
        <f>COUNTIF(Registro!$AD$10:$AD$54,3)</f>
        <v>0</v>
      </c>
      <c r="F92" s="16">
        <f>COUNTIF(Registro!$AD$10:$AD$54,2)</f>
        <v>0</v>
      </c>
      <c r="G92" s="16">
        <f>COUNTIF(Registro!$AD$10:$AD$54,"&lt;=1")</f>
        <v>0</v>
      </c>
      <c r="H92" s="16">
        <f>SUM(E92:G92)</f>
        <v>0</v>
      </c>
    </row>
    <row r="93" spans="2:8" ht="27.6" x14ac:dyDescent="0.3">
      <c r="B93" s="61" t="s">
        <v>63</v>
      </c>
      <c r="C93" s="50" t="s">
        <v>117</v>
      </c>
      <c r="D93" s="62" t="s">
        <v>39</v>
      </c>
      <c r="E93" s="50">
        <f>COUNTIF(Registro!$AE$10:$AE$54,3)</f>
        <v>0</v>
      </c>
      <c r="F93" s="50">
        <f>COUNTIF(Registro!$AE$10:$AE$54,2)</f>
        <v>0</v>
      </c>
      <c r="G93" s="50">
        <f>COUNTIF(Registro!$AE$10:$AE$54,"&lt;=1")</f>
        <v>0</v>
      </c>
      <c r="H93" s="50">
        <f>SUM(E93:G93)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AF20-B7B0-453B-91D8-BBE6609B8484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4.°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C604-C0D2-4851-AE79-7E3FA3890BD9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4.°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4B618-C5F2-4A2F-B504-E36E67578137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4.°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2026-09-13T22:46:09Z</dcterms:created>
  <dcterms:modified xsi:type="dcterms:W3CDTF">2026-09-13T22:46:32Z</dcterms:modified>
</cp:coreProperties>
</file>